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 tabRatio="836" activeTab="1"/>
  </bookViews>
  <sheets>
    <sheet name="п 1.1 раздел 1 ЗУ" sheetId="1" r:id="rId1"/>
    <sheet name="п 1.2 раздел 1 зд, стр, соор" sheetId="2" r:id="rId2"/>
    <sheet name="п1.3 раздел 1 пом-я" sheetId="3" r:id="rId3"/>
    <sheet name="п1.4 раздел 1 суда" sheetId="8" r:id="rId4"/>
    <sheet name="п 2.1 раздел 2 акции" sheetId="4" r:id="rId5"/>
    <sheet name="п 2.2 раздел 2 вкл" sheetId="5" r:id="rId6"/>
    <sheet name="п 2.3 раздел 2 движ" sheetId="6" r:id="rId7"/>
    <sheet name="п2.4 раздел 2" sheetId="9" r:id="rId8"/>
    <sheet name="раздел 3 им-во учр" sheetId="7" r:id="rId9"/>
  </sheets>
  <definedNames>
    <definedName name="_xlnm._FilterDatabase" localSheetId="0" hidden="1">'п 1.1 раздел 1 ЗУ'!$A$5:$O$39</definedName>
    <definedName name="_xlnm._FilterDatabase" localSheetId="1" hidden="1">'п 1.2 раздел 1 зд, стр, соор'!$A$5:$T$182</definedName>
    <definedName name="_xlnm._FilterDatabase" localSheetId="6" hidden="1">'п 2.3 раздел 2 движ'!$A$6:$P$154</definedName>
    <definedName name="_xlnm._FilterDatabase" localSheetId="2" hidden="1">'п1.3 раздел 1 пом-я'!$A$5:$R$8</definedName>
    <definedName name="_xlnm._FilterDatabase" localSheetId="8" hidden="1">'раздел 3 им-во учр'!$B$6:$R$923</definedName>
  </definedNames>
  <calcPr calcId="145621"/>
</workbook>
</file>

<file path=xl/calcChain.xml><?xml version="1.0" encoding="utf-8"?>
<calcChain xmlns="http://schemas.openxmlformats.org/spreadsheetml/2006/main">
  <c r="N8" i="3" l="1"/>
  <c r="M8" i="3"/>
  <c r="N921" i="7" l="1"/>
  <c r="N718" i="7" l="1"/>
  <c r="O828" i="7" l="1"/>
  <c r="O502" i="7"/>
  <c r="O912" i="7" l="1"/>
  <c r="N912" i="7"/>
  <c r="N828" i="7"/>
  <c r="O771" i="7"/>
  <c r="N771" i="7"/>
  <c r="O718" i="7"/>
  <c r="N913" i="7" l="1"/>
  <c r="N502" i="7"/>
  <c r="O492" i="7"/>
  <c r="N492" i="7"/>
  <c r="N482" i="7"/>
  <c r="N483" i="7" s="1"/>
  <c r="O474" i="7"/>
  <c r="O476" i="7" s="1"/>
  <c r="N474" i="7"/>
  <c r="O475" i="7" l="1"/>
  <c r="N475" i="7"/>
  <c r="N476" i="7" s="1"/>
  <c r="N503" i="7"/>
  <c r="N504" i="7" s="1"/>
  <c r="N448" i="7" l="1"/>
  <c r="N446" i="7"/>
  <c r="N409" i="7"/>
  <c r="N405" i="7"/>
  <c r="N398" i="7"/>
  <c r="N391" i="7"/>
  <c r="N382" i="7"/>
  <c r="N373" i="7"/>
  <c r="N370" i="7"/>
  <c r="N367" i="7"/>
  <c r="N363" i="7"/>
  <c r="N346" i="7"/>
  <c r="N344" i="7"/>
  <c r="N335" i="7"/>
  <c r="N321" i="7"/>
  <c r="N319" i="7"/>
  <c r="N317" i="7"/>
  <c r="N313" i="7"/>
  <c r="N310" i="7"/>
  <c r="O405" i="7"/>
  <c r="O398" i="7"/>
  <c r="O391" i="7"/>
  <c r="O363" i="7"/>
  <c r="O346" i="7"/>
  <c r="O344" i="7"/>
  <c r="O335" i="7"/>
  <c r="N410" i="7" l="1"/>
  <c r="O409" i="7"/>
  <c r="O310" i="7"/>
  <c r="O449" i="7" l="1"/>
  <c r="E692" i="7"/>
  <c r="O568" i="7"/>
  <c r="N568" i="7"/>
  <c r="O552" i="7"/>
  <c r="O448" i="7"/>
  <c r="O446" i="7"/>
  <c r="O305" i="7"/>
  <c r="O301" i="7"/>
  <c r="O302" i="7" l="1"/>
  <c r="O692" i="7" l="1"/>
  <c r="N692" i="7"/>
  <c r="N552" i="7"/>
  <c r="E552" i="7"/>
  <c r="N301" i="7" l="1"/>
  <c r="N302" i="7" l="1"/>
  <c r="N305" i="7" l="1"/>
  <c r="N449" i="7" s="1"/>
  <c r="N693" i="7" l="1"/>
  <c r="N694" i="7" s="1"/>
  <c r="O923" i="7" l="1"/>
  <c r="O693" i="7"/>
  <c r="O694" i="7" l="1"/>
  <c r="N914" i="7"/>
  <c r="O482" i="7"/>
  <c r="O483" i="7" s="1"/>
  <c r="O503" i="7"/>
  <c r="O913" i="7"/>
  <c r="O914" i="7" l="1"/>
  <c r="O504" i="7"/>
  <c r="N922" i="7"/>
  <c r="O922" i="7" l="1"/>
</calcChain>
</file>

<file path=xl/sharedStrings.xml><?xml version="1.0" encoding="utf-8"?>
<sst xmlns="http://schemas.openxmlformats.org/spreadsheetml/2006/main" count="2474" uniqueCount="974">
  <si>
    <t>_</t>
  </si>
  <si>
    <t>Земли 
населенных 
пунктов</t>
  </si>
  <si>
    <t>Категория 
земель</t>
  </si>
  <si>
    <t>Вид 
разрешенного 
использования</t>
  </si>
  <si>
    <t>№
п/п</t>
  </si>
  <si>
    <t>А.В. Румянцева</t>
  </si>
  <si>
    <t>Заместитель главы 
Темрюкского городского поселения
Темрюкского района</t>
  </si>
  <si>
    <t>ИТОГО</t>
  </si>
  <si>
    <t>Адрес 
(местоположение), ОКТМО</t>
  </si>
  <si>
    <t>Сведения о произведен-ном улучшении земельного участка</t>
  </si>
  <si>
    <t xml:space="preserve"> _</t>
  </si>
  <si>
    <t>Сведения 
об устан. 
в отнош. земельного участка огранич. (обремен.) 
с указан. наимен. вида огранич. (обремен.), основан. 
и даты их возникн. и  прекращ.</t>
  </si>
  <si>
    <t xml:space="preserve">Сведения о лице, в пользу которого установлены ограничения (обременения), включая полное наименование юр. лица, его организац.-правовую форму или фамилию, имя и отчество (при наличии), ИНН, КПП (для юр.лица), ОГРН (для юр. лица), адрес в пределах местонахо-ждения (для юр.лиц), адрес места регистрации по месту жительства (месту пребыания) (для физ.лиц), с указанием ОКТМО </t>
  </si>
  <si>
    <t>Реестровый номер объекта</t>
  </si>
  <si>
    <t>Иные сведения (при необхо-димости)</t>
  </si>
  <si>
    <t>Кадастровый 
номер, дата присвоения</t>
  </si>
  <si>
    <t>Сведения о правообладателе (полное наименование юридического лица, организационно-правовая форма, ИНН, КПП, ОГРН, адрес местонахождения)</t>
  </si>
  <si>
    <t>Вид вещного права, сведения о регистрации 
права, реквизиты 
документов-
оснований 
возникновения (прекращения)
права муниципальной собственности на имущество, дата возникновения 
права</t>
  </si>
  <si>
    <t>Вид объекта учета</t>
  </si>
  <si>
    <t>Назначение объекта учета</t>
  </si>
  <si>
    <t>Балансовая стоимость</t>
  </si>
  <si>
    <t>Сведения о лице, в пользу которого установлены ограничения (обременения)</t>
  </si>
  <si>
    <t>Нежилое</t>
  </si>
  <si>
    <t xml:space="preserve"> -</t>
  </si>
  <si>
    <t>-</t>
  </si>
  <si>
    <t>Жилое</t>
  </si>
  <si>
    <t>Итого:</t>
  </si>
  <si>
    <t>Сооружения</t>
  </si>
  <si>
    <t>ВСЕГО:</t>
  </si>
  <si>
    <t>Наименова-ние объекта учета</t>
  </si>
  <si>
    <t>Адрес 
(местоположение) объекта учета, ОКТМО</t>
  </si>
  <si>
    <t>Кадаст-
ровый 
номер, дата присвое-ния</t>
  </si>
  <si>
    <t>Сведения о здании, сооружении, в состав которого входит объект учета (кадастровый номер, форма собственности)</t>
  </si>
  <si>
    <t>Вид права, на основании которого правообладателю принадлежит объект учета, реквизиты 
документов-
оснований 
возникновения (прекращения)
права муниципаль-
ной собствен-
ности и иного вещного права, регистрация права собственности и дата возникновения (прекращения)
права собственности и иного вещного права</t>
  </si>
  <si>
    <t>Сведения о характеристи-ках объекта, в том числе: тип объекта, площадь, этажность</t>
  </si>
  <si>
    <t>Инвента-рный номер объекта учета</t>
  </si>
  <si>
    <t>Кадастровая стоимость</t>
  </si>
  <si>
    <t>Сведения об изменениях объекта учета (произведен-ных достройках, капитальном ремонте, реконструкции, модернизации, сносе)</t>
  </si>
  <si>
    <t>Сведения 
об установлен-ных 
в отношении объекта учета ограничениях (обременени-ях) с указа-нием наимено-вания вида ограничений (обременении), основания и даты
их возни-кновения и  прекращения</t>
  </si>
  <si>
    <t>Помещение</t>
  </si>
  <si>
    <t>Жилое помещение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</si>
  <si>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</si>
  <si>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</si>
  <si>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t>Сведения о правообладателе</t>
  </si>
  <si>
    <t>Вид вещного права, на основании которого правообладателю принадлежит объект учета, с указанием реквизитов документов-оснований возникновения (прекращения) права собственности, иного вещного права</t>
  </si>
  <si>
    <t>Сведения об установленных в ограничениях (обременениях) с указанием наименования вида ограничений (обременении), основания и даты их возникновения и прекращения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</si>
  <si>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ОКТМО)</t>
  </si>
  <si>
    <t>Доля (вклад) в уставном (складочном) капитале хозяйственного общества, товарищества в процентах</t>
  </si>
  <si>
    <t>Производственный и хозяйственный инвентарь</t>
  </si>
  <si>
    <t>ИТОГО:</t>
  </si>
  <si>
    <t>Машины и оборудование</t>
  </si>
  <si>
    <t>Реестровый номер объекта учета</t>
  </si>
  <si>
    <t>Наименование
 объекта учета</t>
  </si>
  <si>
    <t>Адрес
(местополо-
жение) (при наличии), ОКТМО (для недвижимого имущества и земельных участков)</t>
  </si>
  <si>
    <t>Общая пло-
щадь/
протя
жен-
ность
 (кв.м/
м) (для недви-жимого иму-щества и земельных участков)</t>
  </si>
  <si>
    <t>Вид права (для всего имущества), сведения о регистра-
ции права муници-
пальной собствен-
ности (для недвижимого имущества и земельных участков)</t>
  </si>
  <si>
    <t>Сведения о балансодержателе</t>
  </si>
  <si>
    <t>Сведения 
о регист-
рации 
вещного 
права
(оператив-
ное управление, 
хоз.веде-
ние), для земельных участков постоянное (бессрочное) пользование</t>
  </si>
  <si>
    <t>Реквизиты 
документов-
оснований 
возникновения 
права муници-
пальной собствен-
ности, дата 
возникновения 
права</t>
  </si>
  <si>
    <t>Сведения 
об 
установлении 
в отношении 
муниципально-
го имущества 
ограничений 
(обременений) 
с указанием 
основания 
и даты их 
возникновения</t>
  </si>
  <si>
    <t>Иные сведения (при необходимости)</t>
  </si>
  <si>
    <t>ДВИЖИМОЕ ИМУЩЕСТВО</t>
  </si>
  <si>
    <t>Муниципальная собственность</t>
  </si>
  <si>
    <t>Транспортные средства</t>
  </si>
  <si>
    <t>НЕДВИЖИМОЕ ИМУЩЕСТВО</t>
  </si>
  <si>
    <t>Здания</t>
  </si>
  <si>
    <t>ИТОГО движимое имущество:</t>
  </si>
  <si>
    <t>Земельные участки</t>
  </si>
  <si>
    <t>ВСЕГО по учреждению (движимое и недвижимое имущество, за исключением земельных участков):</t>
  </si>
  <si>
    <t>Освещение</t>
  </si>
  <si>
    <t>ИТОГО недвижимое имущество:</t>
  </si>
  <si>
    <t>ИТОГО иное движимое имущество:</t>
  </si>
  <si>
    <t>Хозяйственное ведение</t>
  </si>
  <si>
    <t xml:space="preserve">Передаточные устройства </t>
  </si>
  <si>
    <t>Объекты наружного противопожарного водоснабжения (пожарные гидранты)</t>
  </si>
  <si>
    <t>Площадь,
м2</t>
  </si>
  <si>
    <t xml:space="preserve">Наименование земельного участка </t>
  </si>
  <si>
    <t>1.1.1.000001</t>
  </si>
  <si>
    <r>
      <t xml:space="preserve">ВСЕГО по учреждениям и предприятиям </t>
    </r>
    <r>
      <rPr>
        <sz val="11"/>
        <color rgb="FFFF0000"/>
        <rFont val="Times New Roman"/>
        <family val="1"/>
        <charset val="204"/>
      </rPr>
      <t>(движимое и недвижимое имущество, за исключением земельных участков)</t>
    </r>
    <r>
      <rPr>
        <b/>
        <sz val="11"/>
        <color rgb="FFFF0000"/>
        <rFont val="Times New Roman"/>
        <family val="1"/>
        <charset val="204"/>
      </rPr>
      <t>:</t>
    </r>
  </si>
  <si>
    <r>
      <t xml:space="preserve">ВСЕГО по учреждениям и предприятиям </t>
    </r>
    <r>
      <rPr>
        <sz val="11"/>
        <color rgb="FFFF0000"/>
        <rFont val="Times New Roman"/>
        <family val="1"/>
        <charset val="204"/>
      </rPr>
      <t>(земельные участки):</t>
    </r>
  </si>
  <si>
    <t xml:space="preserve">для эксплуатации
котельной
</t>
  </si>
  <si>
    <t>Земли сельскохозяйственного назначения</t>
  </si>
  <si>
    <t>для эксплуатации артскважины</t>
  </si>
  <si>
    <t>Реквизиты 
документов-
оснований 
возникновения 
права (оператив-
ное управление, 
хоз.веде-
ние), для земельных участков постоянное (бессрочное) пользование,дата 
возникновения 
права</t>
  </si>
  <si>
    <t>Сведе-
ния о лице , в пользу которого установлены ограничения</t>
  </si>
  <si>
    <t>Муниципальное образование Выселковское сельское поселение в составе муниципального образования Выселковский район, ИНН 2328012307, ОГРН 1052315826133, КПП 232801001, ст. Выселки, ул. Ленина, 39</t>
  </si>
  <si>
    <t xml:space="preserve">ритуальная деятельность </t>
  </si>
  <si>
    <t>ЗДАНИЯ</t>
  </si>
  <si>
    <t>1.1.1.000002</t>
  </si>
  <si>
    <t>1.1.1.000003</t>
  </si>
  <si>
    <t>1.1.1.000004</t>
  </si>
  <si>
    <t>1.1.1.000005</t>
  </si>
  <si>
    <t>1.1.1.000006</t>
  </si>
  <si>
    <t>1.1.1.000007</t>
  </si>
  <si>
    <t>1.1.1.000008</t>
  </si>
  <si>
    <t>1.1.1.000009</t>
  </si>
  <si>
    <t>1.1.1.000010</t>
  </si>
  <si>
    <t>1.1.1.000011</t>
  </si>
  <si>
    <t>1.1.1.000012</t>
  </si>
  <si>
    <t>1.1.1.000013</t>
  </si>
  <si>
    <t>1.1.1.000014</t>
  </si>
  <si>
    <t>1.1.1.000015</t>
  </si>
  <si>
    <t>1.1.1.000016</t>
  </si>
  <si>
    <t>1.1.1.000017</t>
  </si>
  <si>
    <t>1.1.1.000018</t>
  </si>
  <si>
    <t>1.1.1.000019</t>
  </si>
  <si>
    <t>1.1.1.000020</t>
  </si>
  <si>
    <t>1.1.1.000021</t>
  </si>
  <si>
    <t>1.1.1.000022</t>
  </si>
  <si>
    <t>1.1.1.000023</t>
  </si>
  <si>
    <t>1.1.1.000024</t>
  </si>
  <si>
    <t>1.1.1.000025</t>
  </si>
  <si>
    <t>1.1.1.000026</t>
  </si>
  <si>
    <t>1.1.1.000027</t>
  </si>
  <si>
    <t>1.1.1.000028</t>
  </si>
  <si>
    <t>1.1.1.000029</t>
  </si>
  <si>
    <t>1.1.1.000030</t>
  </si>
  <si>
    <t>1.1.1.000031</t>
  </si>
  <si>
    <t>1.1.1.000032</t>
  </si>
  <si>
    <t>1.1.1.000033</t>
  </si>
  <si>
    <t>1.1.1.000034</t>
  </si>
  <si>
    <t xml:space="preserve">Правообладатель:  Муниципальное унитарное предприятие  Выселковского сельского поселения Выселковского района «Выселковские коммунальные системы» </t>
  </si>
  <si>
    <t xml:space="preserve">Муниципальная собственность
</t>
  </si>
  <si>
    <t>Автомобильные дороги общего пользования, местного значения</t>
  </si>
  <si>
    <t>Кадаст-
ровый 
номер, дата постановки на учет (для недвижи-мого имущества, в том числе для земельных участков), идентификационный номер автомобильной дороги</t>
  </si>
  <si>
    <t>Муниципальное унитарное предприятие «Выселковские коммунальные системы» Выселковского сельского посления Выселковского района ОГРН 1112328000113, ИНН 2328000573, КПП 232801001</t>
  </si>
  <si>
    <t>Муниципальная собственность
№ 23-23/041-23/041/600/2016-2036/2
от 16.11.2016</t>
  </si>
  <si>
    <t xml:space="preserve">Помещение
дома культуры
</t>
  </si>
  <si>
    <t>Краснодарский край, муниципальное образование Выселковский район, Выселковское сельское поселение, ст-ца Выселки, ул. Ленина, д. 94, помещ. 14-16</t>
  </si>
  <si>
    <t>23:05:0602028:670, 03.10.2022</t>
  </si>
  <si>
    <t>Назначение
Нежилое
Этаж
1</t>
  </si>
  <si>
    <t>Муниципальная собственность № 23:05:0602028:670-23/257/2022-1
от 18.10.2022</t>
  </si>
  <si>
    <t>Акт приема-передачи имущества, передаваемого из собственности МО Выселковский район в собственность МО Выселковского сельского поселения от 01.09.2006г. Решение VII сессии I созыва совета Выселковского с/п № 2 от 10.04.2006г.</t>
  </si>
  <si>
    <t>Хозяйственное ведение № 23:05:0602028:670-23/257/2022-2
от 01.11.2022</t>
  </si>
  <si>
    <t>Помещение (служебное жилое помещение)</t>
  </si>
  <si>
    <t>Краснодарский край, Выселковский р-н, ст-ца Выселки, пер. Первомайский, д. 10, к. 6</t>
  </si>
  <si>
    <t>23:05:0602033:543, 01.02.2016</t>
  </si>
  <si>
    <t>Назначение
Жилое
Этаж
1, Инвентарный номер
4322</t>
  </si>
  <si>
    <t>Муниципальная собственность № 23:05:0602033:543-23/257/2020-1
от 12.08.2020</t>
  </si>
  <si>
    <t xml:space="preserve">Решение XII сессии I созыва Совема МО Выселковский район, №4 от 06.04.2006г.
Решение VIIсессии I созыва Совета Выселковского с/п № 2 от 10.04.2006г. Технический план жилого помещения (квартиры), №б/н, от 23.12.2015 ГУП филиал ГУП КК «Крайтехинвентаризация-Краевое БТИ» по Выселковскому району
</t>
  </si>
  <si>
    <t xml:space="preserve">Хозяйственное ведение </t>
  </si>
  <si>
    <t>договор хозяйственного ведения от 21.06.2023 года №3, распоряжение №207-р от 21.06.2023</t>
  </si>
  <si>
    <t>Краснодарский край, Выселковский р-н, ст-ца Выселки, пер. Первомайский, д. 10, к. 7</t>
  </si>
  <si>
    <t>23:05:0602033:542, 01.02.2016</t>
  </si>
  <si>
    <t xml:space="preserve">Решение XII сессии I созыва Совема МО Выселковский район, №4 от 06.04.2006г.
Решение VIIсессии I созыва Совета Выселковского с/п № 2 от 10.04.2006г.
Акт приема-передачи имущества, передаваемого из собственности МО Выселковский район в собственность МО Выселковского с/п 01.09.2006г
</t>
  </si>
  <si>
    <t>Год ввода в эксплуатацию
2021</t>
  </si>
  <si>
    <t>сети водоснабжения</t>
  </si>
  <si>
    <t>ВСЕГО земельные участки (0 ед., площадью 0 кв.м, кадастровой стоимостью 0 рублей):</t>
  </si>
  <si>
    <t>ВСЕГО движимое имущество</t>
  </si>
  <si>
    <t>ВСЕГО недвижимое имущество:</t>
  </si>
  <si>
    <t>ВСЕГО передаточные устройства:</t>
  </si>
  <si>
    <t>1.1.2.000001</t>
  </si>
  <si>
    <t>1.1.2.000002</t>
  </si>
  <si>
    <t>1.1.2.000003</t>
  </si>
  <si>
    <t>1.1.2.000004</t>
  </si>
  <si>
    <t>1.1.2.000005</t>
  </si>
  <si>
    <t>1.1.2.000006</t>
  </si>
  <si>
    <t>1.1.2.000007</t>
  </si>
  <si>
    <t>1.1.2.000008</t>
  </si>
  <si>
    <t>1.1.2.000009</t>
  </si>
  <si>
    <t>1.1.2.000010</t>
  </si>
  <si>
    <t>1.1.2.000011</t>
  </si>
  <si>
    <t>1.1.2.000012</t>
  </si>
  <si>
    <t>1.1.2.000013</t>
  </si>
  <si>
    <t>1.1.2.000014</t>
  </si>
  <si>
    <t>1.1.2.000015</t>
  </si>
  <si>
    <t>1.1.2.000016</t>
  </si>
  <si>
    <t>1.1.2.000017</t>
  </si>
  <si>
    <t>1.1.2.000018</t>
  </si>
  <si>
    <t>1.1.2.000019</t>
  </si>
  <si>
    <t>1.1.2.000020</t>
  </si>
  <si>
    <t>1.1.2.000021</t>
  </si>
  <si>
    <t>1.1.2.000022</t>
  </si>
  <si>
    <t>1.1.2.000023</t>
  </si>
  <si>
    <t>1.1.2.000024</t>
  </si>
  <si>
    <t>1.1.2.000025</t>
  </si>
  <si>
    <t>1.1.2.000026</t>
  </si>
  <si>
    <t>1.1.2.000027</t>
  </si>
  <si>
    <t>1.1.2.000028</t>
  </si>
  <si>
    <t>1.1.2.000029</t>
  </si>
  <si>
    <t>1.1.2.000030</t>
  </si>
  <si>
    <t>1.1.3.000001</t>
  </si>
  <si>
    <t>3.3.1.000424</t>
  </si>
  <si>
    <t>3.3.1.000425</t>
  </si>
  <si>
    <t>3.3.1.000426</t>
  </si>
  <si>
    <t>Игровое оборудование (п.Сахарного завода(часовня)</t>
  </si>
  <si>
    <t xml:space="preserve">Игровое оборудование </t>
  </si>
  <si>
    <t>Игровое оборудование (ст. Выселки, ул. Красная Поляна-ул. Ткаченко)</t>
  </si>
  <si>
    <t>Игровое оборудование (ст. Выселки, ул. Кооперативная)</t>
  </si>
  <si>
    <t>Игровое оборудование (ст. Выселки, ул. Урожайная)</t>
  </si>
  <si>
    <t>Игровое оборудование (х. Иногородне-Малеваный, ул.Северная, 200)</t>
  </si>
  <si>
    <t>Игровое оборудование (ст. Выселки, ул. Раздольная)</t>
  </si>
  <si>
    <t>Игровое оборудование (ст. Выселки, ул. Екатеринодарская)</t>
  </si>
  <si>
    <t>Игровое оборудование (ст. Выселки, ул. Ленина и пер. Калинина)</t>
  </si>
  <si>
    <t>ИТОГО ИМУЩЕСТВО СКВЕРА: 4549618,40</t>
  </si>
  <si>
    <t>Игровое оборудование (ст. Выселки, ул. Ленина, 184), ,(ст. Выселки, ул. Ленина, 184-186)</t>
  </si>
  <si>
    <t>Игровое оборудование (ст. Выселки, ул. Красная Поляна- ул. Широкая)</t>
  </si>
  <si>
    <t>Игровое оборудование (ст. Выселки, пер. Восточный)</t>
  </si>
  <si>
    <t>Игровое оборудование (Краснодарский край, Выселковский район, с. Первомайское, ул. Набережная)</t>
  </si>
  <si>
    <t>Игровое оборудование (Краснодарский край, Выселковский район, ст. Выселки, пер. Хлеборобный)</t>
  </si>
  <si>
    <t>Игровое оборудование (ст. Выселки, ул. Садовая)</t>
  </si>
  <si>
    <t>Игровое оборудование (ст. Выселки, пер. Дачный)</t>
  </si>
  <si>
    <t>Игровое оборудование ( ст. Выселки, ул. Широкая)</t>
  </si>
  <si>
    <t>Правообладатель:  МУНИЦИПАЛЬНОЕ АВТОНОМНОЕ КИНОВИДЕОЗРЕЛИЩНОЕ УЧРЕЖДЕНИЕ КУЛЬТУРЫ "КИНОЗАЛ ФОРУМ"</t>
  </si>
  <si>
    <t>машины и оборудование</t>
  </si>
  <si>
    <t>Правообладатель:  МАУ "Мемориал" 
 МУНИЦИПАЛЬНОЕ АВТОНОМНОЕ УЧРЕЖДЕНИЕ "МЕМОРИАЛ" ВЫСЕЛКОВСКОГО СЕЛЬСКОГО ПОСЕЛЕНИЯ ВЫСЕЛКОВСКОГО РАЙОНА</t>
  </si>
  <si>
    <t xml:space="preserve">оперативное управление </t>
  </si>
  <si>
    <t>особо-ценное движимое имущество</t>
  </si>
  <si>
    <t>транспортные средства</t>
  </si>
  <si>
    <t>материалы</t>
  </si>
  <si>
    <t>2.2.3.000001</t>
  </si>
  <si>
    <t>2.2.3.000002</t>
  </si>
  <si>
    <t>2.2.3.000003</t>
  </si>
  <si>
    <t>Сведения о стоимости, Кадастровая стоимость</t>
  </si>
  <si>
    <t>Договор №11 от 24.10.2022, распоряжение №267-р от 24.10.2022, дополнительное соглашение №1 от 01.11.2024</t>
  </si>
  <si>
    <t xml:space="preserve">Правообладатель:  Муниципальное казенное учреждение Выселковского сельского поселения Выселковского района «Централизованная бухгалтерия» </t>
  </si>
  <si>
    <t>оборудование</t>
  </si>
  <si>
    <t>помещения</t>
  </si>
  <si>
    <t>объекты культурно-досуговой деятельности</t>
  </si>
  <si>
    <t>2.2.3.000004</t>
  </si>
  <si>
    <t>2.2.3.000005</t>
  </si>
  <si>
    <t>2.2.3.000006</t>
  </si>
  <si>
    <t>2.2.3.000007</t>
  </si>
  <si>
    <t>2.2.3.000008</t>
  </si>
  <si>
    <t>2.2.3.000009</t>
  </si>
  <si>
    <t>2.2.3.000010</t>
  </si>
  <si>
    <t>2.2.3.000012</t>
  </si>
  <si>
    <t>2.2.3.000014</t>
  </si>
  <si>
    <t>2.2.3.000015</t>
  </si>
  <si>
    <t>2.2.3.000016</t>
  </si>
  <si>
    <t>2.2.3.000017</t>
  </si>
  <si>
    <t>2.2.3.000018</t>
  </si>
  <si>
    <t>2.2.3.000019</t>
  </si>
  <si>
    <t>2.2.3.000020</t>
  </si>
  <si>
    <t>РАЗДЕЛ 2</t>
  </si>
  <si>
    <t>№ п/п</t>
  </si>
  <si>
    <t>Сведения о правообладателях</t>
  </si>
  <si>
    <t xml:space="preserve">Реестровый номер объектов учета, принадлежащих на соответствующем вещном праве;
</t>
  </si>
  <si>
    <t xml:space="preserve">Реестровый номер объектов учета, вещные права на которые ограничены (обременены) в пользу правообладателя;
</t>
  </si>
  <si>
    <t xml:space="preserve">Иные сведения (при необходимости).
</t>
  </si>
  <si>
    <t>РАЗДЕЛ 3</t>
  </si>
  <si>
    <t>РАЗДЕЛ 1</t>
  </si>
  <si>
    <t>иные сооружения - фонари</t>
  </si>
  <si>
    <t>сооружения - газопроводы</t>
  </si>
  <si>
    <t>сооружения - клажбища</t>
  </si>
  <si>
    <t>сооружения - памятники</t>
  </si>
  <si>
    <t>сооружения - искусственные дорожные сооружения</t>
  </si>
  <si>
    <t>артезианские скважины</t>
  </si>
  <si>
    <t>объекты электроснабжения</t>
  </si>
  <si>
    <t>объекты водоотведения</t>
  </si>
  <si>
    <t>иные сооружения</t>
  </si>
  <si>
    <t>Кн 23:05:0000000:1324 (пбп)</t>
  </si>
  <si>
    <t>здание</t>
  </si>
  <si>
    <t>сооружение</t>
  </si>
  <si>
    <t>назначение объекта учета</t>
  </si>
  <si>
    <t xml:space="preserve">
Нежилое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</si>
  <si>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</si>
  <si>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учета: Год выпуска (ввода в эксплуатацию), инвентарный номер, модель (при наличии), материал покрытия</t>
  </si>
  <si>
    <t>порт (место) регистрации и (или) место (аэродром) базирования (с указанием ОКТМО)</t>
  </si>
  <si>
    <t>регистрационный номер ( с датой присвоения)</t>
  </si>
  <si>
    <t>Сведения об основных характеристи-ках судна, в том числе: горд и место постройки судна, инвеннтарный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</si>
  <si>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</si>
  <si>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</si>
  <si>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t>Сведения 
об установленных 
в отношении судна ограничениях (обременениях) с указанием наименования вида ограничений (обременений), основания и даты
их возникновения и  прекращения</t>
  </si>
  <si>
    <t>Вид права, на основании которого правообладателю принадлежит объект учета, реквизиты документов-оснований 
возникновения (прекращения) права муниципальной собственности и иного вещного права, регистрация права собственности и дата возникновения (прекращения) права собственности и иного вещного права</t>
  </si>
  <si>
    <t>Наименование объекта учета</t>
  </si>
  <si>
    <t>Подраздел 1.4 раздела 1. Сведения о воздушных и морских судах, судах внутреннего влавания</t>
  </si>
  <si>
    <t>Наименование движимого имущества (иного имущества)</t>
  </si>
  <si>
    <t xml:space="preserve">Общая пло-
щадь/
протя
жен-
ность
 (кв.м/
м) </t>
  </si>
  <si>
    <t>сведения об объекте учета, в том числе Год выпуска (ввода в эксплуатацию), инвентарный номер, модель (при наличии), материал покрытия</t>
  </si>
  <si>
    <t>размер доли в праве общей долевой собственности на объекты  недвижимого и (или) движимого имущества</t>
  </si>
  <si>
    <t>сведения о стоимости доли</t>
  </si>
  <si>
    <t>сведения об участниках общей долевой собственности</t>
  </si>
  <si>
    <t>сведения о правообладателе</t>
  </si>
  <si>
    <t>Вид права, на основании которого правообладателю принадлежит объект учета, реквизиты документов-оснований возникновения (прекращения) права муниципальной собственности и иного вещного права, регистрация права собственности и дата возникновения (прекращения) права собственности и иного вещного права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</si>
  <si>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</si>
  <si>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подраздел 2.4. Сведения о долях в праве общей долевой собственности на объекты недвижимого и (или) движимого имущества</t>
  </si>
  <si>
    <t>2.2.3.000011</t>
  </si>
  <si>
    <t>2.2.3.000013</t>
  </si>
  <si>
    <t>Подраздел 1.3 раздела 1. Сведения о помещениях, машино-местах и иных объектах, отнесенных законом к недвижимости, находящихся в муниципальной собственности Выселковского поселения Выселковского района, по состоянию на 01.01.2025 г.</t>
  </si>
  <si>
    <t>Подраздел 2.1 раздела 2. Сведения об акциях  на 01.01.2025г.</t>
  </si>
  <si>
    <t>Подраздел 2.2 раздела 2. Сведения о долях (вкладах) в уставных (складочных) капиталах хозяйственных обществ и товариществ  на 01.01.2025 г.</t>
  </si>
  <si>
    <t xml:space="preserve">РАЗДЕЛ 3. СВЕДЕНИЯ О ЛИЦАХ, ОБЛАДАЮЩИХ ПРАВАМИ НА МУНИЦИПАЛЬНОЕ ИМУЩЕСТВО И СВЕДЕНИЯМИ О НЕМ НА 01.01.2025 </t>
  </si>
  <si>
    <t>Подраздел 2.3 раздела 2.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  на 01.01.2025 г.</t>
  </si>
  <si>
    <t>Подраздел 1.1 раздела 1. Сведения о земельных участках, находящихся в собственности Чепигинского сельского поселения Брюховецкого района, по состоянию на 01.01.2025 г.</t>
  </si>
  <si>
    <t>АдминистрацияЧепигинского сельского посления Брюховецкого района, ОГРН 1052315290213, ИНН 2327009630, КПП 232701001, ст. Чепигинская, ул. Красная, 2. 39</t>
  </si>
  <si>
    <t xml:space="preserve">земельные участки (территории) общего пользования </t>
  </si>
  <si>
    <t>Земельный участок (СКВЕР)</t>
  </si>
  <si>
    <t>Земельный участок (стадион Чепигинский)</t>
  </si>
  <si>
    <t>Муниципальная собственность
№ 23:04:0102038:15-23/045/2020-1 от 28.05.2020 г</t>
  </si>
  <si>
    <t>Муниципальная собственность
№ 23:04:0102057:13-23/256/2020-1 от 31.07.2020 г</t>
  </si>
  <si>
    <t>спорт</t>
  </si>
  <si>
    <t>730362    545572,65</t>
  </si>
  <si>
    <t>Земельный участок (стадион Лебяжий Остров)</t>
  </si>
  <si>
    <t>23:04:0102057:13 31.07.2020</t>
  </si>
  <si>
    <t>23:04:0102038:15 28.05.2020</t>
  </si>
  <si>
    <t>23:04:0105002:308 14.02.2020 г.</t>
  </si>
  <si>
    <t>Муниципальная собственность
№ 23:04:0105002:308-23/045/2020-1 от 14.02.2020 г</t>
  </si>
  <si>
    <t>Безвозмездное (срочное) пользование земельным/лесным участком № 23:04:0105002:308-23/256/2021-2 от 18.02.2021</t>
  </si>
  <si>
    <t>Краснодарский край, Брюховецкий район,  ст-ца Чепигинская
ул. 40 лет Октября,55, ОКТМО 03610422101</t>
  </si>
  <si>
    <t>Краснодарский край, Брюховецкий район,  ст-ца Чепигинская
ул. Красная,44А, ОКТМО 03610422101</t>
  </si>
  <si>
    <t>Краснодарский край, Брюховецкий район,  Лебяжий Остров
ул.Гагарина, ОКТМО 03610422111</t>
  </si>
  <si>
    <t>Краснодарский край, Брюховецкий район, ст. Чепигинская, ул. Красная, 42Б ОКТМО 03610422101</t>
  </si>
  <si>
    <t>23:04:0102038:14 11.08.2020</t>
  </si>
  <si>
    <t xml:space="preserve">Муниципальная собственность, 
№ 23:04:0102038:14-23/256/2020-1 от 11.08.2020 г
</t>
  </si>
  <si>
    <t>157421   178171,36</t>
  </si>
  <si>
    <t>Краснодарский край, Брюховецкий район, х. Киновия, ул. Ленина, 44, ОКТМО 03610422106</t>
  </si>
  <si>
    <t>23:04:0103003:38 15.08.2008</t>
  </si>
  <si>
    <t>Земельный участок                  ( Парк)</t>
  </si>
  <si>
    <t>Земельный участок                 ( Парк Чепигинская)</t>
  </si>
  <si>
    <t>3600        288450,00</t>
  </si>
  <si>
    <t>Земельный участок ст. Чепигинская</t>
  </si>
  <si>
    <t>Краснодарский край, Брюховецкий район,  ст-ца Чепигинская
ул. Красная,42А, ОКТМО 03610422101</t>
  </si>
  <si>
    <t>23:04:0102038:11  17.02.2016</t>
  </si>
  <si>
    <t>Муниципальная собственность
№ 23-23/045-23/045/801/2016-638/1 от 17.02.2016 г</t>
  </si>
  <si>
    <t>14391,36   16288,32</t>
  </si>
  <si>
    <t>Земельный участок      ( котельная ст. Чепигинская)</t>
  </si>
  <si>
    <t>Краснодарский край, Брюховецкий район,  ст-ца Чепигинская
ул. Шевченко,б/н, ОКТМО 03610422101</t>
  </si>
  <si>
    <t>23:04:0102045:22  27.01.2023</t>
  </si>
  <si>
    <t>Муниципальная собственность
№ 23:04:0102045:22-23/256/2023-1 от 27.01.2023 г</t>
  </si>
  <si>
    <t>Земельный участок ( ДК    Лиманский)</t>
  </si>
  <si>
    <t>Краснодарский край, Брюховецкий район,  п. Лиманский,
ул. Красная,16, ОКТМО 03610422116</t>
  </si>
  <si>
    <t>23:04:0106001:367 26.04.2021</t>
  </si>
  <si>
    <t>199272,72  170492,72</t>
  </si>
  <si>
    <t>МБУ " Чепигинский СДК" ОГРН 1052315290686  ИНН 2327009767</t>
  </si>
  <si>
    <t>Земельный участок  (ДК Раздольный)</t>
  </si>
  <si>
    <t>Краснодарский край, Брюховецкий район,  п. Раздольный,
ул. Западная,2А, ОКТМО 03610422121</t>
  </si>
  <si>
    <t>23:04:0104001:373 12.05.2021</t>
  </si>
  <si>
    <t>Муниципальная собственность 23:04:0104001:373-23/256/2021-1 от 12.05.2021
26.04.2021 г</t>
  </si>
  <si>
    <t>Земельный участок ( ДК Чепигинский)</t>
  </si>
  <si>
    <t>Краснодарский край, Брюховецкий район,  ст-ца Чепигинская
ул.Красная,44, ОКТМО 03610422101</t>
  </si>
  <si>
    <t>23:04:0102038:5  12.12.2019</t>
  </si>
  <si>
    <t>Муниципальная собственность 23:04:0102038:5-23/045/2019-1 от 13.12.2019
26.04.2021 г</t>
  </si>
  <si>
    <t>от 25.10.2019 (Ограничения прав на земельный участок, предусмотренные статьями 56, 56.1 Земельного кодекса Российской Федерации)</t>
  </si>
  <si>
    <t>Земельный участок ( тротуар ст. Чепигинская)</t>
  </si>
  <si>
    <t>23:04:0102038:326  26.05.2023</t>
  </si>
  <si>
    <t>Краснодарский край, Брюховецкий район,  ст-ца Чепигинская
ул.Красная,42а, ОКТМО 03610422101</t>
  </si>
  <si>
    <t>Краснодарский край, Брюховецкий район,  ст-ца Чепигинская
ул.Красная,29, ОКТМО 03610422101</t>
  </si>
  <si>
    <t>23:04:01020039:349  23.05.2023</t>
  </si>
  <si>
    <t>Краснодарский край, Брюховецкий район,  ст-ца Чепигинская
ул.Красная,37, ОКТМО 03610422101</t>
  </si>
  <si>
    <t>23:04:01020046:336 26.05.2023</t>
  </si>
  <si>
    <t>23:04:01020038:327 26.05.2023</t>
  </si>
  <si>
    <t>Земельный участок (Баня ст. Чепигинская)</t>
  </si>
  <si>
    <t>Краснодарский край, Брюховецкий район,  ст-ца Чепигинская
ул. Мира,32, ОКТМО 03610422101</t>
  </si>
  <si>
    <t>23:04:0102024:10 03.08.2023</t>
  </si>
  <si>
    <t>Земельный участок   ( Кладбище ст. Чепигинская)</t>
  </si>
  <si>
    <t>Краснодарский край, Брюховецкий район,  ст-ца Чепигинская
ул. Мира, ОКТМО 03610422101</t>
  </si>
  <si>
    <t>23:04:0102060:19   03.08.2018</t>
  </si>
  <si>
    <t>1754321  2441190,11</t>
  </si>
  <si>
    <t>Земельный участок   ( Кладбище п. Лебяжий Остров северная сторона)</t>
  </si>
  <si>
    <t>Краснодарский край, Брюховецкий район,  Лебяжий Остров
северная сторона, ОКТМО 03610422111</t>
  </si>
  <si>
    <t>23:04:0105001:34  03.08.2018</t>
  </si>
  <si>
    <t>328674   374758,58</t>
  </si>
  <si>
    <t>Земельный участок ( администрация ст. Чепигинская)</t>
  </si>
  <si>
    <t>Краснодарский край, Брюховецкий район,  ст-ца Чепигинская
ул. Красная,29, ОКТМО 03610422101</t>
  </si>
  <si>
    <t>23:04:0102039:15 02.07.2005</t>
  </si>
  <si>
    <t>Постоянное бесрочное пользование 23:04:0102039:15-23/256/2024-1 от 23.01.2024</t>
  </si>
  <si>
    <t>Земельный участок   ( Кладбище п. Лиманский северо-западная сторона)</t>
  </si>
  <si>
    <t>Краснодарский край, Брюховецкий район,  п. Лиманский,
северо- западная сторона, ОКТМО 03610422116</t>
  </si>
  <si>
    <t>не поставлен на кадастровый учет</t>
  </si>
  <si>
    <t>Закон Краснодаского края Принят ЗСК от 23.10.2025</t>
  </si>
  <si>
    <t>не определена</t>
  </si>
  <si>
    <t>Земельный участок   ( Кладбище х. Киновия северная сторона)</t>
  </si>
  <si>
    <t>Краснодарский край, Брюховецкий район, х. Киновия, северная сторона,  ОКТМО 03610422106</t>
  </si>
  <si>
    <t>от 17.05.2018 (Ограничения прав на земельный участок, предусмотренные статьями 56, 56.1 Земельного кодекса Российской Федерации)</t>
  </si>
  <si>
    <t>Земельный участок ( ст. Чепигинская скважина № 3987)</t>
  </si>
  <si>
    <t>Краснодарский край, Брюховецкий район,  ст-ца Чепигинская
квартал Комсомольская, Горького, энгельса, 40 лет Октября, ОКТМО 03610422101</t>
  </si>
  <si>
    <t>23:04:0102013:12 02.07.2014</t>
  </si>
  <si>
    <t>98645,55  172349,52</t>
  </si>
  <si>
    <t>МУП "Чепигинское"  ОГРН 1162363050519  ИНН 2327014340</t>
  </si>
  <si>
    <t>Земельный участок ( п. Лиманский  скважина № 6707)</t>
  </si>
  <si>
    <t>Краснодарский край, Брюховецкий район,  п. Лиманский,
квартал Красная-Шоссейная-Молодежная-Набережная, ОКТМО 03610422116</t>
  </si>
  <si>
    <t>23:04:0106004:84 02.07.2014</t>
  </si>
  <si>
    <t>152843,90 208925,75</t>
  </si>
  <si>
    <t>Земельный участок ( п. Лебяжий Остров  скважина № 6679)</t>
  </si>
  <si>
    <t>Краснодарский край, Брюховецкий район,  Лебяжий Остров
на углу ул. Набережная / Северная, ОКТМО 03610422111</t>
  </si>
  <si>
    <t>23:04:0105002:22 ( участок поделен) 02.07.2014</t>
  </si>
  <si>
    <t>156233,40 73733,60</t>
  </si>
  <si>
    <t>от 24.09.2018 (Ограничения прав на земельный участок, предусмотренные статьями 56, 56.1 Земельного кодекса Российской Федерации</t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</si>
  <si>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23-45/022/2014-311 от 02.07.2014</t>
    </r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</si>
  <si>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23-45/022/2014-312 от 02.07.2014</t>
    </r>
  </si>
  <si>
    <t>Земельный участок ( ст. Чепигинская скважина № 18160)</t>
  </si>
  <si>
    <t>Краснодарский край, Брюховецкий район,  ст-ца Чепигинская
квартал Розы Люксембург Красная Мира Карла Маркса, ОКТМО 03610422101</t>
  </si>
  <si>
    <t>23:04:0102049:7 02.07.2014</t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</si>
  <si>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23-45/022/2014-314 от 02.07.2014</t>
    </r>
  </si>
  <si>
    <t>80513,40 140669,76</t>
  </si>
  <si>
    <t>Земельный участок ( х. Киновия скважина № 18166)</t>
  </si>
  <si>
    <t>Краснодарский край, Брюховецкий район, х. Киновия, в 130 метрах севернее х. Киновия,  ОКТМО 03610422106</t>
  </si>
  <si>
    <t>23:04:0101010:18 02.07.2014</t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</si>
  <si>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23-45/022/2014-313 от 02.07.2014</t>
    </r>
  </si>
  <si>
    <t>Земельный участок ( п. Раздольный скважина № 7536)</t>
  </si>
  <si>
    <t>Краснодарский край, Брюховецкий район,  п. Раздольный,
в 100 метрах поселка Раздольный, ОКТМО 03610422121</t>
  </si>
  <si>
    <t xml:space="preserve"> 23:04:0101009:32 26.03.2012</t>
  </si>
  <si>
    <t xml:space="preserve">23-23-45/2001/2012-589 от 23.03.2012
Договор безвозмездной передачи имущества № 4 от 19.03.2012г
</t>
  </si>
  <si>
    <t>78432,76 101925,88</t>
  </si>
  <si>
    <t>Земельный участок ( п. Раздольный скважина № 7118)</t>
  </si>
  <si>
    <t>Краснодарский край, Брюховецкий район,  п. Раздольный,
на углу Молодежная/ Гагарина, ОКТМО 03610422121</t>
  </si>
  <si>
    <t>23:04:0104002:48 02.07.2014</t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</si>
  <si>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23-45/022/2014-316 от 02.07.2014</t>
    </r>
  </si>
  <si>
    <t>147336,82 233193,64</t>
  </si>
  <si>
    <t>Земельный участок ( п. Раздольный скважина № 2914)</t>
  </si>
  <si>
    <t>Краснодарский край, Брюховецкий район,  п. Раздольный,
в 150 метрах к югу от п. Раздольный, ОКТМО 03610422121</t>
  </si>
  <si>
    <t>23:04:0101011:20 26.03.2012</t>
  </si>
  <si>
    <t>Муниципальная собственность 23-23-45/2001/2012-586 от 23.03.2012</t>
  </si>
  <si>
    <t>34893,04 55226,08</t>
  </si>
  <si>
    <t>Земельный участок ( х. Киновия скважина № 2111)</t>
  </si>
  <si>
    <t>Краснодарский край, Брюховецкий район, х. Киновия, возле жилого дома № 9 по ул. Мира,  ОКТМО 03610422106</t>
  </si>
  <si>
    <t>23:04:0103003:29 02.07.2014</t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</si>
  <si>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23-45/022/2014-309 от 02.07.2014</t>
    </r>
  </si>
  <si>
    <t>199980 / 281628</t>
  </si>
  <si>
    <t>Земельный участок ( ст. Чепигинская скважина № 2018)</t>
  </si>
  <si>
    <t>Краснодарский край, Брюховецкий район,  ст-ца Чепигинская в
квартале Шевченко Суворова Пролетарская Кирова, ОКТМО 03610422101</t>
  </si>
  <si>
    <t>80513,40    140669,76</t>
  </si>
  <si>
    <t>Земельный участок ( п. Лебяжий Остров  скважина № 18161)</t>
  </si>
  <si>
    <t>23:04:0105001:4 02.07.2014</t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</si>
  <si>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23-45/022/2014-310 от 02.07.2014</t>
    </r>
  </si>
  <si>
    <t>67615,08 109385,07</t>
  </si>
  <si>
    <t>Земельный участок ( п. Лебяжий Остров  скважина № 18163)</t>
  </si>
  <si>
    <t>Краснодарский край, Брюховецкий район,  Лебяжий Остров
ул. Заречная, ОКТМО 03610422111</t>
  </si>
  <si>
    <t>23:04:0105003:33  25.12.2007</t>
  </si>
  <si>
    <r>
      <t>Муниципальная собственность23:04:0105003:33-23/256/2024-1 от 09.04.2024</t>
    </r>
    <r>
      <rPr>
        <sz val="14"/>
        <color rgb="FF000000"/>
        <rFont val="Times New Roman"/>
        <family val="1"/>
        <charset val="204"/>
      </rPr>
      <t xml:space="preserve"> от 02.07.2014</t>
    </r>
  </si>
  <si>
    <t>Земельный участок ( бывшие гаражи)</t>
  </si>
  <si>
    <t>Краснодарский край, Брюховецкий район,  ст-ца Чепигинская
ул.Комсомольская,40А, ОКТМО 03610422101</t>
  </si>
  <si>
    <t>23:04:0102003:10  09.04.2024</t>
  </si>
  <si>
    <r>
      <t>Муниципальная собственность23:04:0102003:10-23/256/2024-3 от 09.04.2024</t>
    </r>
    <r>
      <rPr>
        <sz val="14"/>
        <color rgb="FF000000"/>
        <rFont val="Times New Roman"/>
        <family val="1"/>
        <charset val="204"/>
      </rPr>
      <t xml:space="preserve"> </t>
    </r>
  </si>
  <si>
    <t>Земельный участок х. Киновия ( парк)</t>
  </si>
  <si>
    <t>Краснодарский край, Брюховецкий район, х. Киновия, в границах кадастрового номера 23:04:0103003,  ОКТМО 03610422106</t>
  </si>
  <si>
    <t>23:04:0103003:390 27.02.2025</t>
  </si>
  <si>
    <r>
      <t>Муниципальная собственность23:04:0103003:390-23/256/2025-3 от 06.03.2025</t>
    </r>
    <r>
      <rPr>
        <sz val="14"/>
        <color rgb="FF000000"/>
        <rFont val="Times New Roman"/>
        <family val="1"/>
        <charset val="204"/>
      </rPr>
      <t xml:space="preserve"> </t>
    </r>
  </si>
  <si>
    <r>
      <t xml:space="preserve"> Муницапальная собственность23:04:0102038:326-</t>
    </r>
    <r>
      <rPr>
        <sz val="14"/>
        <color rgb="FF000000"/>
        <rFont val="Times New Roman"/>
        <family val="1"/>
        <charset val="204"/>
      </rPr>
      <t>23/256/2023-1 от 26.05.2023</t>
    </r>
  </si>
  <si>
    <r>
      <t>Муниципальная собственность23:04:01020039:349-</t>
    </r>
    <r>
      <rPr>
        <sz val="14"/>
        <color rgb="FF000000"/>
        <rFont val="Times New Roman"/>
        <family val="1"/>
        <charset val="204"/>
      </rPr>
      <t>23/256/2023-1 от 26.05.2023</t>
    </r>
  </si>
  <si>
    <r>
      <t>Муниципальная собственность23:04:01020046:336-</t>
    </r>
    <r>
      <rPr>
        <sz val="14"/>
        <color rgb="FF000000"/>
        <rFont val="Times New Roman"/>
        <family val="1"/>
        <charset val="204"/>
      </rPr>
      <t>23/256/2023-1 от 26.05.2023</t>
    </r>
  </si>
  <si>
    <r>
      <t>Муниципальная собственность23:04:01020038:327-</t>
    </r>
    <r>
      <rPr>
        <sz val="14"/>
        <color rgb="FF000000"/>
        <rFont val="Times New Roman"/>
        <family val="1"/>
        <charset val="204"/>
      </rPr>
      <t>23/256/2023-1 от 26.05.2023</t>
    </r>
  </si>
  <si>
    <r>
      <t>Муниципальная собственность23:04:0102024:10-</t>
    </r>
    <r>
      <rPr>
        <sz val="14"/>
        <color rgb="FF000000"/>
        <rFont val="Times New Roman"/>
        <family val="1"/>
        <charset val="204"/>
      </rPr>
      <t>23/256/2023-3 от 03.08.2023</t>
    </r>
  </si>
  <si>
    <r>
      <t>Муниципальная собственность23:04:0102060:19-</t>
    </r>
    <r>
      <rPr>
        <sz val="14"/>
        <color rgb="FF000000"/>
        <rFont val="Times New Roman"/>
        <family val="1"/>
        <charset val="204"/>
      </rPr>
      <t>23/045/2018-1 от 03.08.2018</t>
    </r>
  </si>
  <si>
    <r>
      <t>Муниципальная собственность23:04:0105001:34-</t>
    </r>
    <r>
      <rPr>
        <sz val="14"/>
        <color rgb="FF000000"/>
        <rFont val="Times New Roman"/>
        <family val="1"/>
        <charset val="204"/>
      </rPr>
      <t>23/045/2018-1 от 03.08.2018</t>
    </r>
  </si>
  <si>
    <r>
      <t>Муниципальная собственность23-</t>
    </r>
    <r>
      <rPr>
        <sz val="14"/>
        <color rgb="FF000000"/>
        <rFont val="Times New Roman"/>
        <family val="1"/>
        <charset val="204"/>
      </rPr>
      <t>23-45/022/2014-315 от 02.07.2014</t>
    </r>
  </si>
  <si>
    <t>Здание администрации (нежилые помещения № 1-8; 9-12;20-24;25-35)</t>
  </si>
  <si>
    <t>Краснодарский край,Брюховецкий район , ст-ца Чепигинская, ул. Красная, д. 29. ОКТМО 03610422101</t>
  </si>
  <si>
    <t>23:04:0102039:35 25.10.2016</t>
  </si>
  <si>
    <t>муниципальная собственность № 23-23/045-23/045/801/2016-7636/1 от 25.10.2016</t>
  </si>
  <si>
    <t xml:space="preserve">Акт приема-передачи имущества, передаваемого из собственности МО Брюховецкий  район в собственность МО Чепигинского с/п на безвозмездной основе от 30.12.2005г. Закон № 47 (118)-КЗ от 20.10.2006 г. </t>
  </si>
  <si>
    <t>Количество этажей
2, Количество подземных этажей
1, Материал наружных стен
Из прочих материалов, Инвентарный номер
010100001</t>
  </si>
  <si>
    <t>11001284,40/8543896,43</t>
  </si>
  <si>
    <t xml:space="preserve">Здание Сельский Дома культуры
(п. Лиманский)
</t>
  </si>
  <si>
    <t>23:04:0106001:54  29.03.2018</t>
  </si>
  <si>
    <t>Муниципальная собственность 23:04:0106001:54-23/045/2018-1</t>
  </si>
  <si>
    <t>Количество этажей 1
Количество подземных этажей 0
Материал наружных стен кирпичные,Дата ввода в эксплуатацию 19.04.1986 г, Инвентарный номер 10100001</t>
  </si>
  <si>
    <t xml:space="preserve">Здание Сельский Дома культуры
(п. Раздольный)
</t>
  </si>
  <si>
    <t>23:04:0104001:62  29.03.2018</t>
  </si>
  <si>
    <t>Муниципальная собственность23:04:0104001:62-23/045/2018-1</t>
  </si>
  <si>
    <t xml:space="preserve">
Количество этажей 1,  Материал наружных стен Из прочих материалов, Год завершения строительства 1987, Инвентарный номер 010100001</t>
  </si>
  <si>
    <t xml:space="preserve">Здание Сельский Дома культуры
(ст. Чепигинская)
</t>
  </si>
  <si>
    <t>23:04:0102038:13   29.03.2018</t>
  </si>
  <si>
    <t>Муниципальная собственность 23:04:0102038:13-23/045/2018-1</t>
  </si>
  <si>
    <t xml:space="preserve">Акт приема-передачи имущества, передаваемого из собственности МО Брюховецкий  район в собственность МО Чепигинского с/п на безвозмездной основе от 04.12.2006г. Закон № 47 (118)-КЗ от 20.10.2006 г. </t>
  </si>
  <si>
    <t>Этаж
1, год завершения строительства 01.04.1961 г</t>
  </si>
  <si>
    <t>Здание котельной с дымоотводящей трубой</t>
  </si>
  <si>
    <t>Краснодарский край, Брюховецкий район,  ст-ца Чепигинская
ул. Шевченко в районе жилого дома № 46, ул. Красная, ОКТМО 03610422101</t>
  </si>
  <si>
    <t>23:04:0102045:51  23.09.2010</t>
  </si>
  <si>
    <t>Муниципальная собственность 23-23-45/025/2010-415 от 23.09.2010</t>
  </si>
  <si>
    <t>Количество этажей 1, Количество подземных этажей 0, Материал наружных стен Из прочих материалов, Год завершения строительства 01.01.1970 г.</t>
  </si>
  <si>
    <t>АдминистрацияЧепигинского сельского посления Брюховецкого района, ОГРН 1052315290213, ИНН 2327009630, КПП 232701001, ст. Чепигинская, ул. Красная, 29</t>
  </si>
  <si>
    <t>Краснодарский край, Брюховецкий район,  Лебяжий Остров
ул. Казачья, д.8 кв.2, ОКТМО 03610422111</t>
  </si>
  <si>
    <t>Муниципальная собственность, №23:04:0105002:628-23/256/2023-3 от 08.09.2023, Решение Брюховецкого районного суда  по гражданскому делу № 2-715/2023 по исковому   заявлению администрации Чепигинского сельского поселения, выдан 02.08.2023 г.</t>
  </si>
  <si>
    <t>Квартира, этаж-1 , жилое, площадь - 31,5 кв.м</t>
  </si>
  <si>
    <t>23:04:0105002:628 13.05.2022</t>
  </si>
  <si>
    <t>Общая площадь - 31,5 м2</t>
  </si>
  <si>
    <t>Ансамбль «Мемориальный комплекс: братская могила партизан, погибших за власть Советов в годы гражданской войны  1918-1920 годы; братская могила советских воинов, погибших в боях с фашистскими захватчиками 1943г»</t>
  </si>
  <si>
    <t>Краснодарский край, Брюховецкий район,  ст-ца Чепигинская
ул.Красная,42А, ОКТМО 03610422101</t>
  </si>
  <si>
    <t>23:04:0102038:12 02.02.2016</t>
  </si>
  <si>
    <t>Здание-служебный павильон п.Лебяжий Островскважина № 18161</t>
  </si>
  <si>
    <t>23:04:0105001:8     02.11.2012</t>
  </si>
  <si>
    <t>Муниципальная собственность 23-23-45/031/2012-499 от 02.11.2012, договор безвозмедной передачи имущества №10 от 25.10.2012 г</t>
  </si>
  <si>
    <t>Количество этажей 1,Материал наружных стен Из прочих материалов</t>
  </si>
  <si>
    <t>Здание- служебный павильон  п.Лебяжий Остров скважина № 18163</t>
  </si>
  <si>
    <t>Краснодарский край, Брюховецкий район,  Лебяжий Остров, ОКТМО 03610422111</t>
  </si>
  <si>
    <t>23:04:0105003:78  02.11.2013</t>
  </si>
  <si>
    <t>Муниципальная собственность 23-23-45/031/2012-501 от 02.11.2012, договор безвозмедной передачи имущества №13 от 25.10.2012 г</t>
  </si>
  <si>
    <t xml:space="preserve">Здание- служебный павильон  п.Лебяжий Остров </t>
  </si>
  <si>
    <t>Краснодарский край, Брюховецкий район,  Лебяжий Остров, ул. Заречная ОКТМО 03610422111</t>
  </si>
  <si>
    <t>23:04:0105002:263 02.11.2012</t>
  </si>
  <si>
    <t>Муниципальная собственность 23-23-45/031/2012-497 от 02.11.2012</t>
  </si>
  <si>
    <t>Количество этажей 1, Количество подземных этажей 0, Материал наружных стен из прочных материалов</t>
  </si>
  <si>
    <t xml:space="preserve">Здание- служебный павильон,,  скважина № 3987 , ст. Чепигинская </t>
  </si>
  <si>
    <t>23:04:0102013:25  02.11.2012</t>
  </si>
  <si>
    <t>Муниципальная собственность 23-23-45/031/2012-495 от 02.11.2012, договор безвозмедной передачи имущества №12 от 25.10.2012 г</t>
  </si>
  <si>
    <t>Количество этажей 1, Количество подземных этажей 0, Материал наружных стен из прочих материалов</t>
  </si>
  <si>
    <t>Летний кинотеатр</t>
  </si>
  <si>
    <t>не поставлен на учет</t>
  </si>
  <si>
    <t>Закое Краснодарского края № 47 (118) ЗСК  от 25.10.2006 г</t>
  </si>
  <si>
    <t>Гараж</t>
  </si>
  <si>
    <t xml:space="preserve">Количество этажей 1, Количество подземных этажей 0, Материал наружных стен кирпич, Год завершения строительства 01.01.1974,
</t>
  </si>
  <si>
    <t>Краснодарский край, Брюховецкий район,  ст-ца Чепигинская
ул.Мира, ОКТМО 03610422101</t>
  </si>
  <si>
    <t>Количество этажей 1, Количество подземных этажей 0, Материал наружных стен из прочных материалов, Год завершения строительства 1969 г.инвентаризационный номер011100002</t>
  </si>
  <si>
    <t xml:space="preserve">Количество этажей 1, Количество подземных этажей 0, Материал наружных стен кирпич, Год завершения строительства 03.06.2008 г.,
</t>
  </si>
  <si>
    <t>Количество этажей 1, Материал наружных стен Каменные, Год завершения строительства 03.06.2008, Инвентарный номер 011100003</t>
  </si>
  <si>
    <t>Туалет</t>
  </si>
  <si>
    <t>Краснодарский край, Брюховецкий район, х. Киновия,  ОКТМО 03610422106</t>
  </si>
  <si>
    <t>Количество этажей 1, Год завершения строительства 22.04.2009 г</t>
  </si>
  <si>
    <t>Количество этажей 1, Год завершения строительства 01.01.2006 г.</t>
  </si>
  <si>
    <t>Краснодарский край, Брюховецкий район,  ст-ца Чепигинская
ул.Красная,42, ОКТМО 03610422101</t>
  </si>
  <si>
    <t xml:space="preserve"> Установка 2021 г</t>
  </si>
  <si>
    <t>Муниципальное  казенное учреждение Чепигинского сельского поселения  "Озеленение "ИНН 2369010877 ОГРН 1242300019092</t>
  </si>
  <si>
    <t>Детская  площадка п. Лиманский</t>
  </si>
  <si>
    <t>Детская  площадка ст. Чепигинская</t>
  </si>
  <si>
    <t>Краснодарский край, Брюховецкий район,  ст-ца Чепигинская
ул.Красная и ул. Мира, ОКТМО 03610422101</t>
  </si>
  <si>
    <t xml:space="preserve"> Установка 2013 г. г</t>
  </si>
  <si>
    <t>Детская  площадка п.Раздольный</t>
  </si>
  <si>
    <t>Краснодарский край, Брюховецкий район,  п. Раздольный,
ул. Западная,2, ОКТМО 03610422121</t>
  </si>
  <si>
    <t xml:space="preserve"> Установка 2017 г. </t>
  </si>
  <si>
    <t>Детская  площадка п. Лебяжий Остров</t>
  </si>
  <si>
    <t>Краснодарский край, Брюховецкий район,  Лебяжий Остров
ул. Гагарина, ОКТМО 03610422111</t>
  </si>
  <si>
    <t>Краснодарский край, Брюховецкий район, х. Киновия ул. Ленина и ул. Гоголя,  ОКТМО 03610422106</t>
  </si>
  <si>
    <t>Детская  площадка х. Киновия ( территория парка)</t>
  </si>
  <si>
    <t xml:space="preserve"> Установка 2013 г. </t>
  </si>
  <si>
    <t>Накладная № 552 от 25.04.2013 г. договор №517 от 22.04.2013 г.</t>
  </si>
  <si>
    <t>Планер Л-39  № 633729</t>
  </si>
  <si>
    <t>Краснодарский край, Брюховецкий район,  ст-ца Чепигинская
ул. 40 лет Октября, 55, ОКТМО 03610422101</t>
  </si>
  <si>
    <t>нет прав собственности</t>
  </si>
  <si>
    <t>Комплексная трансформаторная подстанция 0,4 кВт 10/04-63 3-5-507 кв</t>
  </si>
  <si>
    <t>Краснодарский край, Брюховецкий район,  п. Лиманский,
ул. Шоссейная, ОКТМО 03610422116</t>
  </si>
  <si>
    <t>23:04:0106002:129</t>
  </si>
  <si>
    <t xml:space="preserve">Муниципальная собственность 23-23/045-23/045/801/2016-9349/1 от 17.02.2016
</t>
  </si>
  <si>
    <t xml:space="preserve">Акт приема-передачи имущества, передаваемого из собственности МО Брюховецкий  район в собственность МО Чепигинского с/п на безвозмездной основе от 04.12.2006г. </t>
  </si>
  <si>
    <t xml:space="preserve">Год завершения строительства 1976г. </t>
  </si>
  <si>
    <t>Теплотрасса</t>
  </si>
  <si>
    <t>Краснодарский край, Брюховецкий район,  ст-ца Чепигинская
ул.Красная , ОКТМО 03610422101</t>
  </si>
  <si>
    <t>23:04:0000000:925</t>
  </si>
  <si>
    <t xml:space="preserve">Муниципальная собственность 23:04:0000000:925-23/256/2021-1
от 11.03.2021
 </t>
  </si>
  <si>
    <t>01.01.1985 г.</t>
  </si>
  <si>
    <t>Надземный газопровод  низкого давления</t>
  </si>
  <si>
    <t>Краснодарский край, Брюховецкий район,  п. Раздольный,
ул. Центральная, ОКТМО 03610422121</t>
  </si>
  <si>
    <t>23:04:0104003:415</t>
  </si>
  <si>
    <t>Муниципальная собственность 23:04:0104003:415-23/256/2021-1 от 29.04.2021</t>
  </si>
  <si>
    <t>Диаметр трубы 57 мм  протяженность 0,385 км</t>
  </si>
  <si>
    <t>Передан в аренду «Краснодаркрайгаз» договор № 3687 от 09.09.2010 г</t>
  </si>
  <si>
    <t>Дорога грунтовая 0,98 км</t>
  </si>
  <si>
    <t>03 210 822 ОП МП 28</t>
  </si>
  <si>
    <t>0,98 км</t>
  </si>
  <si>
    <t>грунтовка 21.09.2009 г</t>
  </si>
  <si>
    <t>Дорога грунтовая 0,9 км</t>
  </si>
  <si>
    <t>Краснодарский край, Брюховецкий район,  ст-ца Чепигинская
ул. Чапаева , ОКТМО 03610422101</t>
  </si>
  <si>
    <t>03 210 822 ОП МП 08</t>
  </si>
  <si>
    <t>Акт приема-передачи имущества, передаваемого из собственности МО Брюховецкий  район в собственность МО Чепигинского с/п на безвозмездной основе от 04.12.2006г. Закон № 47(118) -КЗ от 20.10.2006 г</t>
  </si>
  <si>
    <t>Дорога грунтовая 1,15 км</t>
  </si>
  <si>
    <t>Краснодарский край, Брюховецкий район,  ст-ца Чепигинская
ул. К.Маркса , ОКТМО 03610422101</t>
  </si>
  <si>
    <t>03 210 822 ОП МП 09</t>
  </si>
  <si>
    <t>Дорога грунтовая 1,16 км</t>
  </si>
  <si>
    <t>Краснодарский край, Брюховецкий район,  ст-ца Чепигинская
ул. Комсомольская , ОКТМО 03610422101</t>
  </si>
  <si>
    <t>03 210 822 ОП МП 03</t>
  </si>
  <si>
    <t>Дорога грунтовая 1,3 км</t>
  </si>
  <si>
    <t>Краснодарский край, Брюховецкий район,  ст-ца Чепигинская
ул. 40 лет Октября , ОКТМО 03610422101</t>
  </si>
  <si>
    <t>03 210 822 ОП МП 11</t>
  </si>
  <si>
    <t>Дорога грунтовая 1,75 км</t>
  </si>
  <si>
    <t>1.1.2.000031</t>
  </si>
  <si>
    <t>Краснодарский край, Брюховецкий район,  ст-ца Чепигинская
ул. Западная , ОКТМО 03610422101</t>
  </si>
  <si>
    <t>03 210 822 ОП МП 19</t>
  </si>
  <si>
    <t>1.1.2.000032</t>
  </si>
  <si>
    <t>Дорога грунтовая 1,8 км</t>
  </si>
  <si>
    <t>Краснодарский край, Брюховецкий район,  ст-ца Чепигинская
ул. Северная , ОКТМО 03610422101</t>
  </si>
  <si>
    <t>03 210 822 ОП МП 18</t>
  </si>
  <si>
    <t>1.1.2.000033</t>
  </si>
  <si>
    <t>Дорога грунтовая 1,95 км</t>
  </si>
  <si>
    <t>Краснодарский край, Брюховецкий район,  ст-ца Чепигинская
ул. Шевченко , ОКТМО 03610422101</t>
  </si>
  <si>
    <t>03 210 822 ОП МП 14</t>
  </si>
  <si>
    <t>1.1.2.000034</t>
  </si>
  <si>
    <t>Дорога грунтовая 1,9 км</t>
  </si>
  <si>
    <t>03 210 822 ОП МП 39</t>
  </si>
  <si>
    <t>1.1.2.000035</t>
  </si>
  <si>
    <t>Дорога грунтовая 0,2 км</t>
  </si>
  <si>
    <t>Краснодарский край, Брюховецкий район,  ст-ца Чепигинская
ул. Р. Люксембург , ОКТМО 03610422101</t>
  </si>
  <si>
    <t>03 210 822 ОП МП 05</t>
  </si>
  <si>
    <t>1.1.2.000036</t>
  </si>
  <si>
    <t>Дорога грунтовая 0,65 км</t>
  </si>
  <si>
    <t>Краснодарский край, Брюховецкий район,  ст-ца Чепигинская
ул. К. Маркса , ОКТМО 03610422101</t>
  </si>
  <si>
    <t>1.1.2.000037</t>
  </si>
  <si>
    <t>Дорога гравий 0,4 км</t>
  </si>
  <si>
    <t>1.1.2.000038</t>
  </si>
  <si>
    <t>Дорога асфальт 1,45 км</t>
  </si>
  <si>
    <t>Краснодарский край, Брюховецкий район,  ст-ца Чепигинская
ул. Ленина , ОКТМО 03610422101</t>
  </si>
  <si>
    <t>03 210 822 ОП МП 01</t>
  </si>
  <si>
    <t>1.1.2.000040</t>
  </si>
  <si>
    <t>1.1.2.000039</t>
  </si>
  <si>
    <t>Дорога асфальт 0,2 км</t>
  </si>
  <si>
    <t>Краснодарский край, Брюховецкий район,  Лебяжий Остров
ул. Мира, ОКТМО 03610422111</t>
  </si>
  <si>
    <t>03 210 822 ОП МП 31</t>
  </si>
  <si>
    <t>асфальт  21.09.2009 г</t>
  </si>
  <si>
    <t>1.1.2.000041</t>
  </si>
  <si>
    <t>Краснодарский край, Брюховецкий район, х. Киновия ул. Коммунаров,  ОКТМО 03610422106</t>
  </si>
  <si>
    <t>03 210 822 ОП МП 40</t>
  </si>
  <si>
    <t>Краснодарский край, Брюховецкий район, х. Киновия ул.Мира,  ОКТМО 03610422106</t>
  </si>
  <si>
    <t>1.1.2.000042</t>
  </si>
  <si>
    <t>Дорога асфальт 0,331 км</t>
  </si>
  <si>
    <t>Краснодарский край, Брюховецкий район,  Лебяжий Остров
ул. Ленина, ОКТМО 03610422111</t>
  </si>
  <si>
    <t>03 210 822 ОП МП 34</t>
  </si>
  <si>
    <t>1.1.2.000043</t>
  </si>
  <si>
    <t>Дорога асфальт 0,35 км</t>
  </si>
  <si>
    <t>Краснодарский край, Брюховецкий район,  Лебяжий Остров
ул. Северная, ОКТМО 03610422111</t>
  </si>
  <si>
    <t>03 210 822 ОП МП 33</t>
  </si>
  <si>
    <t>1.1.2.000044</t>
  </si>
  <si>
    <t>Дорога асфальт 0,3 км</t>
  </si>
  <si>
    <t>Краснодарский край, Брюховецкий район, х. Киновия ул. Мира,  ОКТМО 03610422106</t>
  </si>
  <si>
    <t>1.1.2.000045</t>
  </si>
  <si>
    <t>Дорога асфальт 0,7 км</t>
  </si>
  <si>
    <t>03 210 822 ОП МП 32</t>
  </si>
  <si>
    <t>1.1.2.000046</t>
  </si>
  <si>
    <t>Дорога асфальт 0,8 км</t>
  </si>
  <si>
    <t>03 210 822 ОП МП 30</t>
  </si>
  <si>
    <t>1.1.2.000047</t>
  </si>
  <si>
    <t>Дорога асфальт 1,4 км</t>
  </si>
  <si>
    <t>Краснодарский край, Брюховецкий район,  ст-ца Чепигинская
ул. Горького , ОКТМО 03610422101</t>
  </si>
  <si>
    <t>03 210 822 ОП МП 04</t>
  </si>
  <si>
    <t>1.1.2.000048</t>
  </si>
  <si>
    <t>1.1.2.000049</t>
  </si>
  <si>
    <t>1.1.2.000050</t>
  </si>
  <si>
    <t>21.09.2009 г.</t>
  </si>
  <si>
    <t>Дорога асфальт 0,16 км</t>
  </si>
  <si>
    <t>Дорога асфальт 0,95 км</t>
  </si>
  <si>
    <t>Краснодарский край, Брюховецкий район,  ст-ца Чепигинская
ул. Красная , ОКТМО 03610422101</t>
  </si>
  <si>
    <t>03 210 822 ОП МП 02</t>
  </si>
  <si>
    <t>1.1.2.000051</t>
  </si>
  <si>
    <t>Дорога асфальт 0,74 км</t>
  </si>
  <si>
    <t>1.1.2.000052</t>
  </si>
  <si>
    <t>Дорога асфальт 0,5 км</t>
  </si>
  <si>
    <t>Краснодарский край, Брюховецкий район,  п. Лиманский,
ул. Красная, ОКТМО 03610422116</t>
  </si>
  <si>
    <t>03 210 822 ОП МП 20</t>
  </si>
  <si>
    <t>1.1.2.000053</t>
  </si>
  <si>
    <t>1.1.2.000054</t>
  </si>
  <si>
    <t>Краснодарский край, Брюховецкий район, х. Киновия ул. Гоголя,  ОКТМО 03610422106</t>
  </si>
  <si>
    <t>03 210 822 ОП МП 38</t>
  </si>
  <si>
    <t>Дорога гравийная 0,4 км</t>
  </si>
  <si>
    <t>Краснодарский край, Брюховецкий район,  Лебяжий Остров
ул.Мира, ОКТМО 03610422111</t>
  </si>
  <si>
    <t>1.1.2.000055</t>
  </si>
  <si>
    <t>Дорога гравийная 0,3 км</t>
  </si>
  <si>
    <t>Краснодарский край, Брюховецкий район,  п. Лиманский,
пер. Школьный, ОКТМО 03610422116</t>
  </si>
  <si>
    <t>03 210 822 ОП МП 22</t>
  </si>
  <si>
    <t>гравий  21.09.2009 г</t>
  </si>
  <si>
    <t>1.1.2.000056</t>
  </si>
  <si>
    <t>Дорога гравийная 0,17 км</t>
  </si>
  <si>
    <t>Краснодарский край, Брюховецкий район,  п. Раздольный,
ул. Набережная, ОКТМО 03610422121</t>
  </si>
  <si>
    <t>03 210 822 ОП МП 25</t>
  </si>
  <si>
    <t>Дорога гравийная 0,2 км</t>
  </si>
  <si>
    <t>Краснодарский край, Брюховецкий район,  п. Раздольный,
ул. Гагарина, ОКТМО 03610422121</t>
  </si>
  <si>
    <t>03 210 822 ОП МП 26</t>
  </si>
  <si>
    <t>1.1.2.000057</t>
  </si>
  <si>
    <t>1.1.2.000058</t>
  </si>
  <si>
    <t>Дорога гравийная 0,23 км</t>
  </si>
  <si>
    <t>Краснодарский край, Брюховецкий район,  Лебяжий Остров
ул. Коммунаров, ОКТМО 03610422111</t>
  </si>
  <si>
    <t>03 210 822 ОП МП 36</t>
  </si>
  <si>
    <t>Дорога гравийная 0,27 км</t>
  </si>
  <si>
    <t>1.1.2.000059</t>
  </si>
  <si>
    <t>Краснодарский край, Брюховецкий район,  Лебяжий Остров
ул. Казачья, ОКТМО 03610422111</t>
  </si>
  <si>
    <t>03 210 822 ОП МП 35</t>
  </si>
  <si>
    <t>1.1.2.000060</t>
  </si>
  <si>
    <t>1.1.2.000061</t>
  </si>
  <si>
    <t>Краснодарский край, Брюховецкий район,  Лебяжий Остров
ул. Набережная, ОКТМО 03610422111</t>
  </si>
  <si>
    <t>03 210 822 ОП МП 37</t>
  </si>
  <si>
    <t>1.1.2.000062</t>
  </si>
  <si>
    <t>Дорога гравийная 0,45 км</t>
  </si>
  <si>
    <t>1.1.2.000063</t>
  </si>
  <si>
    <t>1.1.2.000064</t>
  </si>
  <si>
    <t>1.1.2.000065</t>
  </si>
  <si>
    <t>Краснодарский край, Брюховецкий район, х. Киновия ул. Маяковского,  ОКТМО 03610422106</t>
  </si>
  <si>
    <t>03 210 822 ОП МП 42</t>
  </si>
  <si>
    <t>Дорога гравийная 0,5 км</t>
  </si>
  <si>
    <t>Дорога гравийная 0,6 км</t>
  </si>
  <si>
    <t>Краснодарский край, Брюховецкий район,  п. Раздольный,
ул. Ленина, ОКТМО 03610422121</t>
  </si>
  <si>
    <t>03 210 822 ОП МП 24</t>
  </si>
  <si>
    <t>1.1.2.000066</t>
  </si>
  <si>
    <t>Краснодарский край, Брюховецкий район,  ст-ца Чепигинская
ул. Энгельса , ОКТМО 03610422101</t>
  </si>
  <si>
    <t>03 210 822 ОП МП 07</t>
  </si>
  <si>
    <t>Краснодарский край, Брюховецкий район,  ст-ца Чепигинская
ул. Седова , ОКТМО 03610422101</t>
  </si>
  <si>
    <t>03 210 822 ОП МП 10</t>
  </si>
  <si>
    <t>1.1.2.000067</t>
  </si>
  <si>
    <t>1.1.2.000068</t>
  </si>
  <si>
    <t>1.1.2.000069</t>
  </si>
  <si>
    <t>Дорога гравийная 1 км</t>
  </si>
  <si>
    <t>Краснодарский край, Брюховецкий район,  п. Лиманский,
ул. Набережная, ОКТМО 03610422116</t>
  </si>
  <si>
    <t>03 210 822 ОП МП 21</t>
  </si>
  <si>
    <t>Дорога гравийная 2 км</t>
  </si>
  <si>
    <t>Краснодарский край, Брюховецкий район, х. Киновия ул. Ленина,  ОКТМО 03610422106</t>
  </si>
  <si>
    <t>03 210 822 ОП МП 41</t>
  </si>
  <si>
    <t>Дорога гравийная 1,6 км</t>
  </si>
  <si>
    <t>Краснодарский край, Брюховецкий район,  ст-ца Чепигинская
ул. Мира , ОКТМО 03610422101</t>
  </si>
  <si>
    <t>03 210 822 ОП МП 06</t>
  </si>
  <si>
    <t>1.1.2.000070</t>
  </si>
  <si>
    <t>Дорога гравийная 1,35 км</t>
  </si>
  <si>
    <t>1.1.2.000071</t>
  </si>
  <si>
    <t>1.1.2.000072</t>
  </si>
  <si>
    <t>1.1.2.000073</t>
  </si>
  <si>
    <t>Краснодарский край, Брюховецкий район,  п. Раздольный,
ул.Западная, ОКТМО 03610422121</t>
  </si>
  <si>
    <t>03 210 822 ОП МП 29</t>
  </si>
  <si>
    <t>Дорога грунтовая 0,15 км</t>
  </si>
  <si>
    <t xml:space="preserve">  21.09.2009 г</t>
  </si>
  <si>
    <t>Дорога грунтовая 0,18 км</t>
  </si>
  <si>
    <t>Краснодарский край, Брюховецкий район, х. Киновия пер. Шевченко,  ОКТМО 03610422106</t>
  </si>
  <si>
    <t>03 210 822 ОП МП 46</t>
  </si>
  <si>
    <t>Дорога грунтовая 0,22 км</t>
  </si>
  <si>
    <t>Краснодарский край, Брюховецкий район, х. Киновия ул. Чапаева,  ОКТМО 03610422106</t>
  </si>
  <si>
    <t>03 210 822 ОП МП 45</t>
  </si>
  <si>
    <t>1.1.2.000074</t>
  </si>
  <si>
    <t>Дорога грунтовая 0,23 км</t>
  </si>
  <si>
    <t>Краснодарский край, Брюховецкий район, х. Киновия пер. Литвинова,  ОКТМО 03610422106</t>
  </si>
  <si>
    <t>03 210 822 ОП МП 43</t>
  </si>
  <si>
    <t>Дорога грунтовая 0,27 км</t>
  </si>
  <si>
    <t>1.1.2.000075</t>
  </si>
  <si>
    <t>1.1.2.000076</t>
  </si>
  <si>
    <t>Краснодарский край, Брюховецкий район,  ст-ца Чепигинская
ул. Амурская , ОКТМО 03610422101</t>
  </si>
  <si>
    <t>03 210 822 ОП МП 17</t>
  </si>
  <si>
    <t>1.1.2.000077</t>
  </si>
  <si>
    <t>1.1.2.000078</t>
  </si>
  <si>
    <t>1.1.2.000079</t>
  </si>
  <si>
    <t>Краснодарский край, Брюховецкий район, х. Киновия ул. Гагарина,  ОКТМО 03610422106</t>
  </si>
  <si>
    <t>03 210 822 ОП МП 44</t>
  </si>
  <si>
    <t>Дорога грунтовая 0,4 км</t>
  </si>
  <si>
    <t>Краснодарский край, Брюховецкий район,  ст-ца Чепигинская
ул. Советская , ОКТМО 03610422101</t>
  </si>
  <si>
    <t>03 210 822 ОП МП 16</t>
  </si>
  <si>
    <t>1.1.2.000081</t>
  </si>
  <si>
    <t>1.1.2.000082</t>
  </si>
  <si>
    <t>1.1.2.000083</t>
  </si>
  <si>
    <t>1.1.2.000084</t>
  </si>
  <si>
    <t>1.1.2.000085</t>
  </si>
  <si>
    <t>Дорога грунтовая 0,5км</t>
  </si>
  <si>
    <t>Краснодарский край, Брюховецкий район,  п. Лиманский,
ул. Молодежная, ОКТМО 03610422116</t>
  </si>
  <si>
    <t>03 210 822 ОП МП 23</t>
  </si>
  <si>
    <t>Краснодарский край, Брюховецкий район,  п. Раздольный,
ул. Молодежная, ОКТМО 03610422121</t>
  </si>
  <si>
    <t>03 210 822 ОП МП 27</t>
  </si>
  <si>
    <t>Дорога грунтовая 0,6 км</t>
  </si>
  <si>
    <t>Краснодарский край, Брюховецкий район,  ст-ца Чепигинская
ул. Суворова , ОКТМО 03610422101</t>
  </si>
  <si>
    <t>03 210 822 ОП МП 12</t>
  </si>
  <si>
    <t>Дорога грунтовая 0,85 км</t>
  </si>
  <si>
    <t>Краснодарский край, Брюховецкий район,  ст-ца Чепигинская
ул. Пролетарская , ОКТМО 03610422101</t>
  </si>
  <si>
    <t>03 210 822 ОП МП 15</t>
  </si>
  <si>
    <t>1.1.2.000086</t>
  </si>
  <si>
    <t>1.1.2.000087</t>
  </si>
  <si>
    <t>1.1.2.000088</t>
  </si>
  <si>
    <t>1.1.2.000089</t>
  </si>
  <si>
    <t>Краснодарский край, Брюховецкий район,  ст-ца Чепигинская
ул.Энгельса , ОКТМО 03610422101</t>
  </si>
  <si>
    <t>Краснодарский край, Брюховецкий район,  ст-ца Чепигинская
ул.Кирова , ОКТМО 03610422101</t>
  </si>
  <si>
    <t>03 210 822 ОП МП 13</t>
  </si>
  <si>
    <t>Дорога грунтовая 0,8 км</t>
  </si>
  <si>
    <t>Артскважина № 2111 х. Киновия( действующая)</t>
  </si>
  <si>
    <t>Краснодарский край, Брюховецкий район, х. Киновия ул. Мира возле жилого дома №9,  ОКТМО 03610422106</t>
  </si>
  <si>
    <t>23:04:0101010:126  21.01.1963 г. 31.12.2018 г после капитального ремонта</t>
  </si>
  <si>
    <t>от26.03.2012г.№ 23-23-45/2001/2012-584 Договор безвозмездной передачи имущества №3 от 19.03.2012 г</t>
  </si>
  <si>
    <t>глубина 383 м</t>
  </si>
  <si>
    <t>1.1.2.000090</t>
  </si>
  <si>
    <t>Артскважина № 6707 п. Лиманский ( действующая)</t>
  </si>
  <si>
    <t>Краснодарский край, Брюховецкий район,  п. Лиманский,
ул. Красная, Шоссейная, Молодежная,Набережная, ОКТМО 03610422116</t>
  </si>
  <si>
    <t>23:04:0106004:177 16.08.1984 г.</t>
  </si>
  <si>
    <t>23-23-45/008/2012-559 03.04.2012 Договор безвозмездной передачи имущества № 6 от 27.03.2012г.</t>
  </si>
  <si>
    <t>глубина 369 м</t>
  </si>
  <si>
    <t>1.1.2.000091</t>
  </si>
  <si>
    <t>Артскважина № 2018 ст. Чепигинская (действующая)</t>
  </si>
  <si>
    <t>Краснодарский край, Брюховецкий район,  ст-ца ЧепигинскаяШевченко в квартале Шевченко-Суворова-Пролетарская-
Кирова , ОКТМО 03610422101</t>
  </si>
  <si>
    <t>№ 23-23-45/2001/2012-583 от 23.03.2012 Договор безвозмездной передачи имущества №1 от 19.03.2012 г</t>
  </si>
  <si>
    <t>глубина 312 м</t>
  </si>
  <si>
    <t>1.1.2.000092</t>
  </si>
  <si>
    <t>1.1.2.000093</t>
  </si>
  <si>
    <t xml:space="preserve">Артскважина № 4869 п. Лиманский </t>
  </si>
  <si>
    <t>Краснодарский край, Брюховецкий район,  п. Лиманский, ОКТМО 03610422116</t>
  </si>
  <si>
    <t>23:04:0106004:176  30.09.1974</t>
  </si>
  <si>
    <t>23:04:0102024:28 01.01.1962</t>
  </si>
  <si>
    <t>№ 23-23-45/2001/2012-582 от 23.03.2012 Договор безвозмездной передачи имущества №2 от 19.03.2012 г</t>
  </si>
  <si>
    <t>глубина 385 м</t>
  </si>
  <si>
    <t xml:space="preserve">Артскважина № 7118 п. Раздольный (действующая) </t>
  </si>
  <si>
    <t>Краснодарский край, Брюховецкий район,  п. Раздольный,
ул. Молодежная/ Гагарина, ОКТМО 03610422121</t>
  </si>
  <si>
    <t>глубина 363 м</t>
  </si>
  <si>
    <t>23:04:0101009:147   31.12.1987</t>
  </si>
  <si>
    <t>№ 23-23-45/2001/2012-587 от 23.03.2012 Договор безвозмездной передачи имущества №4 от 19.03.2012 г</t>
  </si>
  <si>
    <t>1.1.2.000094</t>
  </si>
  <si>
    <t>1.1.2.000095</t>
  </si>
  <si>
    <t>1.1.2.000096</t>
  </si>
  <si>
    <t>1.1.2.000097</t>
  </si>
  <si>
    <t xml:space="preserve">Артскважина № 7119 п. Раздольный  </t>
  </si>
  <si>
    <t>Краснодарский край, Брюховецкий район,  п. Раздольный,
 ОКТМО 03610422121</t>
  </si>
  <si>
    <t>23:04:0101009:148   31.12.1987</t>
  </si>
  <si>
    <t>№ 23-23-45/2001/2012-588 от 23.03.2012 Договор безвозмездной передачи имущества №4 от 19.03.2012 г</t>
  </si>
  <si>
    <t xml:space="preserve">Артскважина № 2914 п. Раздольный (действующая) </t>
  </si>
  <si>
    <t>Краснодарский край, Брюховецкий район,  п. Раздольный, в 15 метрах от п. Раздольный
 ОКТМО 03610422121</t>
  </si>
  <si>
    <t>23:04:0101009:149  12.06.1967 г.</t>
  </si>
  <si>
    <t>№ 23-23-45/2001/2012-585 от 23.03.2012 Договор безвозмездной передачи имущества №5 от 19.03.2012 г</t>
  </si>
  <si>
    <t>глубина 388 м</t>
  </si>
  <si>
    <t xml:space="preserve">Артскважина № 18163 п. Лебяжий Остров </t>
  </si>
  <si>
    <t>Краснодарский край, Брюховецкий район,  Лебяжий Остров
 ОКТМО 03610422111</t>
  </si>
  <si>
    <t>23-23-45/026/2012-995 23:04:0105003:79      01.01.1990 г.</t>
  </si>
  <si>
    <t>№ 23-23-45/031/2012-500 от 02.11.2012 Договор безвозмездной передачи имущества № 13 от 25.10.2012 г</t>
  </si>
  <si>
    <t>глубина 110 м</t>
  </si>
  <si>
    <t xml:space="preserve">Артскважина № 7536 п. Раздольный  </t>
  </si>
  <si>
    <t>Краснодарский край, Брюховецкий район,  п. Раздольный, в 100 метрах юго западней  п. Раздольный
 ОКТМО 03610422121</t>
  </si>
  <si>
    <t>23-23-45/031/2012-097 23:04:0101011:92   01.01.1999</t>
  </si>
  <si>
    <t>№ 23-23-45/031/2012-491 от 02.11.2012 Договор безвозмездной передачи имущества № 9 от 25.10.2012 г</t>
  </si>
  <si>
    <t>глубина 381 м</t>
  </si>
  <si>
    <t>1.1.2.000098</t>
  </si>
  <si>
    <t>1.1.2.000099</t>
  </si>
  <si>
    <t>1.1.2.000100</t>
  </si>
  <si>
    <t>1.1.2.000101</t>
  </si>
  <si>
    <t>1.1.2.000102</t>
  </si>
  <si>
    <t>1.1.2.000103</t>
  </si>
  <si>
    <t xml:space="preserve">Артскважина № 18160 ст. Чепигинская </t>
  </si>
  <si>
    <t>Краснодарский край, Брюховецкий район,  ст-ца Чепигинская  квартал Розы Люксембург-Красная-Мира-Карла Маркса, ОКТМО 03610422101</t>
  </si>
  <si>
    <t>23-23-45/031/2012-098 23:04:0102049:24   01.01.1984</t>
  </si>
  <si>
    <t>№ 23-23-45/031/2012-490 от 02.11.2012 Договор безвозмездной передачи имущества № 7 от 25.10.2012 г</t>
  </si>
  <si>
    <t>глубина 320 м</t>
  </si>
  <si>
    <t>Артскважина № 3987 ст. Чепигинская ( действующая)</t>
  </si>
  <si>
    <t>Краснодарский край, Брюховецкий район,  ст-ца Чепигинская  квартал Комсомольская-Горького-Энгельса-40 лет Октября, ОКТМО 03610422101</t>
  </si>
  <si>
    <t>23-23-45/031/2012-095  23:04:0102013:26   01.01.1979</t>
  </si>
  <si>
    <t>№ 23-23-45/031/2012-494 от 02.11.2012 Договор безвозмездной передачи имущества № 12 от 25.10.2012 г</t>
  </si>
  <si>
    <t>глубина 323 м</t>
  </si>
  <si>
    <t>Артскважина № 18166 х. Киновия</t>
  </si>
  <si>
    <t>Краснодарский край, Брюховецкий район, х. Киновия ,  ОКТМО 03610422106</t>
  </si>
  <si>
    <t>23-23-45/031/2012-099  23:04:0103003:70   01.01.1980</t>
  </si>
  <si>
    <t>№ 23-23-45/031/2012-493 от 02.11.2012 Договор безвозмездной передачи имущества № 8 от 25.10.2012 г</t>
  </si>
  <si>
    <t>глубина 275 м</t>
  </si>
  <si>
    <t xml:space="preserve">Артскважина № 18161 п. Лебяжий Остров </t>
  </si>
  <si>
    <t>Краснодарский край, Брюховецкий район,  Лебяжий Остров, ул. Мира
 ОКТМО 03610422111</t>
  </si>
  <si>
    <t>23-23-45/031/2012-093  23:04:0105001:9   01.01.1984</t>
  </si>
  <si>
    <t>№ 23-23-45/031/2012-498 от 02.11.2012 Договор безвозмездной передачи имущества № 10 от 25.10.2012 г</t>
  </si>
  <si>
    <t>глубина 360 м</t>
  </si>
  <si>
    <t>Артскважина № 6679 п. Лебяжий Остров (действующая)</t>
  </si>
  <si>
    <t>Краснодарский край, Брюховецкий район,  Лебяжий Остров, ул. Набережная, Северная
 ОКТМО 03610422111</t>
  </si>
  <si>
    <t>23-23-45/031/2012-091  23:04:0105001:9   01.01.1986</t>
  </si>
  <si>
    <t>№ 23-23-45/031/2012-498 от 02.11.2012 Договор безвозмездной передачи имущества № 11 от 25.10.2012 г</t>
  </si>
  <si>
    <t>Водопроводные сети (1 этап)</t>
  </si>
  <si>
    <t>Краснодарский край, Брюховецкий район,  ст-ца Чепигинская  ул. Мира,Ленина,Шевченко, Седина, К. Маркса,Красная,Чапаева,40 лет Октября, ОКТМО 03610422101</t>
  </si>
  <si>
    <t>23:04:0000000:473  2015 г.</t>
  </si>
  <si>
    <t>Муниципальная собственность № 23-23/045-23/045/801/2016-4968/1
от 26.07.2016</t>
  </si>
  <si>
    <t>7267 м. ( 1 этап)</t>
  </si>
  <si>
    <t>Год ввода в эксплуатацию
2015</t>
  </si>
  <si>
    <t>1.1.2.000104</t>
  </si>
  <si>
    <t>Водопроводные сети 2 ( Реконструкция водопроводных сетей в ст. Чепигинская 2 этап)</t>
  </si>
  <si>
    <t>Краснодарский край, Брюховецкий район,  ст-ца Чепигинская , ОКТМО 03610422101</t>
  </si>
  <si>
    <t>23:04:0000000:539  2017 г.</t>
  </si>
  <si>
    <t>Муниципальная собственность 23:04:0000000:539-23/045/2018-1 от 06.02.2018 г.
от 26.07.2016</t>
  </si>
  <si>
    <t>13986 м  ( 2 этап)</t>
  </si>
  <si>
    <t>Год ввода в эксплуатацию
2017</t>
  </si>
  <si>
    <t>1.1.2.000105</t>
  </si>
  <si>
    <t>1.1.2.000106</t>
  </si>
  <si>
    <t>1.1.2.000107</t>
  </si>
  <si>
    <t>1.1.2.000108</t>
  </si>
  <si>
    <t>1.1.2.000109</t>
  </si>
  <si>
    <t>1.1.2.000110</t>
  </si>
  <si>
    <t>Водопровод х. Киновия</t>
  </si>
  <si>
    <t>23:04:0000000:922</t>
  </si>
  <si>
    <t>Муниципальная собственность 23:04:0000000:922-23/256/2021-1 от 16.02.2021 г.
от 26.07.2016</t>
  </si>
  <si>
    <t>5,167км</t>
  </si>
  <si>
    <t>Водопровод п. Раздольный</t>
  </si>
  <si>
    <t>Краснодарский край, Брюховецкий район,  п. Раздольный, 
 ОКТМО 03610422121</t>
  </si>
  <si>
    <t>23:04:0000000:915</t>
  </si>
  <si>
    <t>4,5 км</t>
  </si>
  <si>
    <t>Год ввода в эксплуатацию
08.10.2020</t>
  </si>
  <si>
    <t>Водопровод п. Лиманский</t>
  </si>
  <si>
    <t>23:04:0000000:917</t>
  </si>
  <si>
    <t>Муниципальная собственность 23:04:0000000:915-23/256/2020-1 от 08.10.2020</t>
  </si>
  <si>
    <t>Муниципальная собственность 23:04:0000000:917-23/256/2020-1 от 06.11.2020</t>
  </si>
  <si>
    <t>3,1 км</t>
  </si>
  <si>
    <t>Год ввода в эксплуатацию
06.11.2020</t>
  </si>
  <si>
    <t>Водопровод п. Лебяжий Остров</t>
  </si>
  <si>
    <t>Краснодарский край, Брюховецкий район,  Лебяжий Остров,
 ОКТМО 03610422111</t>
  </si>
  <si>
    <t>23:04:0000000:921</t>
  </si>
  <si>
    <t>Муниципальная собственность 23:04:0000000:921-23/256/2020-1 от 11.02.2021</t>
  </si>
  <si>
    <t>3,5 км</t>
  </si>
  <si>
    <t>Год ввода в эксплуатацию
11.02.2021</t>
  </si>
  <si>
    <t>1111165,,98</t>
  </si>
  <si>
    <t>Водопровод</t>
  </si>
  <si>
    <t>Акт передачи № Ц0000000009 от 29.06.2011 г.</t>
  </si>
  <si>
    <t>Год ввода в эксплуатацию
29.06.2011</t>
  </si>
  <si>
    <t>Водопровод 1085</t>
  </si>
  <si>
    <t>Водопровод 0,4</t>
  </si>
  <si>
    <t>1.1.2.000111</t>
  </si>
  <si>
    <t>1.1.2.000112</t>
  </si>
  <si>
    <t>1.1.2.000113</t>
  </si>
  <si>
    <t>1.1.2.000114</t>
  </si>
  <si>
    <t>1.1.2.000115</t>
  </si>
  <si>
    <t>Водопровод 289</t>
  </si>
  <si>
    <t>Водопровод 488</t>
  </si>
  <si>
    <t>Водопровод 1075 22</t>
  </si>
  <si>
    <t>1.1.2.000116</t>
  </si>
  <si>
    <t>1.1.2.000117</t>
  </si>
  <si>
    <t>Водопровод 1122</t>
  </si>
  <si>
    <t>Локальное водоснабжение</t>
  </si>
  <si>
    <t>Краснодарский край, Брюховецкий район,  п. Раздольный, ул. Молодёжная
 ОКТМО 03610422121</t>
  </si>
  <si>
    <t>Локальное водоснабжение №1</t>
  </si>
  <si>
    <t>Краснодарский край, Брюховецкий район,  Лебяжий Остров,ул. Заречная
 ОКТМО 03610422111</t>
  </si>
  <si>
    <t>Трактор  «Беларус»82.1</t>
  </si>
  <si>
    <t>от 15.07.2008  года ввода в эксплуатацию</t>
  </si>
  <si>
    <t>Акт приема передачи объектов  нефинансовых активов от15.07.2008 г</t>
  </si>
  <si>
    <t>584250/432393,43</t>
  </si>
  <si>
    <t>181890/181890</t>
  </si>
  <si>
    <t>Трактор колесный МТЗ-80 гос.знак 23УК6841</t>
  </si>
  <si>
    <t>05.11.2016  года ввода в эксплуатацию</t>
  </si>
  <si>
    <t>276863/276863</t>
  </si>
  <si>
    <t>Автомобиль LADA - 212140 В140КР</t>
  </si>
  <si>
    <t>10.01.2013  года ввода в эксплуатацию</t>
  </si>
  <si>
    <t>391900/391900</t>
  </si>
  <si>
    <t>23.07.2024  года ввода в эксплуатацию</t>
  </si>
  <si>
    <t>Акт приема передачи объектов  нефинансовых активов от 29.07.2024 г</t>
  </si>
  <si>
    <t>Косилка КРН-2.1Б</t>
  </si>
  <si>
    <t>15.07.2008 года ввода в эксплуатацию</t>
  </si>
  <si>
    <t>Акт приема передачи объектов  нефинансовых активов от 15.07.2008 г</t>
  </si>
  <si>
    <t>115900/100572,06</t>
  </si>
  <si>
    <t>Погрузчик ПКУ 0.8Б</t>
  </si>
  <si>
    <t>100000/100000</t>
  </si>
  <si>
    <t>Тракторный прицеп 2ПТС-4,5 мод. 8549</t>
  </si>
  <si>
    <t>11.07.2008 года ввода в эксплуатацию</t>
  </si>
  <si>
    <t>137750,0/119532,04</t>
  </si>
  <si>
    <t>Отвал бульдозерный ПКУ -0,8-17-0,1</t>
  </si>
  <si>
    <t>плуг ПЛН 3-35 с предплужником</t>
  </si>
  <si>
    <t>44650/44650</t>
  </si>
  <si>
    <t>Тренажер в сборе</t>
  </si>
  <si>
    <t>01.01.1988 года ввода в эксплуатацию</t>
  </si>
  <si>
    <t>106626,24/106626,24</t>
  </si>
  <si>
    <t>13.09.2019 года ввода в эксплуатацию</t>
  </si>
  <si>
    <t>447000/10642,86</t>
  </si>
  <si>
    <t>Акт приема передачи объектов  нефинансовых активов от 28.08.2019 г</t>
  </si>
  <si>
    <t>Водонапорная " Рожновского" башня ( Коммунально бытовая конструкция) 25 куб. м п. Лиманский</t>
  </si>
  <si>
    <t>Водонапорная " Рожновского" башня ( Коммунально бытовая конструкция) 25 куб. м, высота 15 м., ст. Чепигинская ул. Суворова</t>
  </si>
  <si>
    <t>11.10.2020 года ввода в эксплуатацию</t>
  </si>
  <si>
    <t>Водонапорная " Рожновского" башня ( Коммунально бытовая конструкция) 25 куб. м п. Раздольный ( Красная) (МТМ)</t>
  </si>
  <si>
    <t>11.12.1987 года ввода в эксплуатацию</t>
  </si>
  <si>
    <t>Акт приема передачи объектов  нефинансовых активов от29.06.2011 г</t>
  </si>
  <si>
    <t>97000/64506,73</t>
  </si>
  <si>
    <t>Водонапорная " Рожновского" башня ( Коммунально бытовая конструкция) 25 куб. м п. Раздольный ул. Гагарина</t>
  </si>
  <si>
    <t>31.12.2004 года ввода в эксплуатацию</t>
  </si>
  <si>
    <t>Акт № ЖК 000000 приема передачи объекта основных средств ( кроме зданий) нефинансовых активов от 11.10.2020 г</t>
  </si>
  <si>
    <t>222300/89586</t>
  </si>
  <si>
    <t>Водонапорная " Рожновского" башня ВБР 25 ( Коммунально бытовая конструкция для подачи воды) 25 куб. м, высота 20 м., х. Киновия ул. Мира</t>
  </si>
  <si>
    <t>13.05.2019 года ввода в эксплуатацию</t>
  </si>
  <si>
    <t>Акт № ЖК 000000 приема передачи объекта основных средств ( кроме зданий) нефинансовых активов от 26.04.2019 г</t>
  </si>
  <si>
    <t>607845/28949,79</t>
  </si>
  <si>
    <t>Водонапорная " Рожновского" башня ( Коммунально бытовая конструкция) 25 куб. м, высота 15 м., ст. Чепигинская ул. Комсомольская</t>
  </si>
  <si>
    <t>31.12.2014 (ремонт)</t>
  </si>
  <si>
    <t>263000/165723,23</t>
  </si>
  <si>
    <t>Акт № Ц 000000009 приема передачи объектов  нефинансовых активов от29.06.2011 г</t>
  </si>
  <si>
    <t>Водонапорная " Рожновского" башня 166966</t>
  </si>
  <si>
    <t>1985 г.</t>
  </si>
  <si>
    <t>73391/73391</t>
  </si>
  <si>
    <t>15.12.2012 г.</t>
  </si>
  <si>
    <t>Акт № ЖК 000000 приема передачи объекта основных средств ( кроме зданий) нефинансовых активов от 01.12.2021 г</t>
  </si>
  <si>
    <t xml:space="preserve">720000/720000   </t>
  </si>
  <si>
    <t>Водонапорная " Рожновского" башня ( Коммунально бытовая конструкция) 25 куб. м,  п. Лебяжий Остров, ул. Заречная ( инвент. № 101240000419)</t>
  </si>
  <si>
    <t>Водонапорная " Рожновского" башня ( Коммунально бытовая конструкция) 25 куб. м п. Раздольный, ул. Красная</t>
  </si>
  <si>
    <t>14.12.2020 г.</t>
  </si>
  <si>
    <t>Акт № ЖК 000000 приема передачи объекта основных средств ( кроме зданий) нефинансовых активов от 11.12.2020 г</t>
  </si>
  <si>
    <t>540152/540152</t>
  </si>
  <si>
    <t>Подраздел 1.2 раздела 1. Сведения о о зданиях, сооружениях, объектах незавершенного строительства, и иных объектах, отнесенных законом к недвижимости, находящихся в муниципальной собственности Чепигинского поселения Брюховецкого района, по состоянию на 01.01.2025 г.</t>
  </si>
  <si>
    <t>АдминистрацияЧепигинского сельского посления Брюховецкого района, ОГРН 1052315290213, ИНН 2327009630, КПП 232701001,353763, Краснодарский крвй, Брюховецкий район, ст. Чепигинская, ул. Красная, 29</t>
  </si>
  <si>
    <t>1.1.1.000002; 1.1.100003; 1.1.1.000007;1.1.1.000011-1.1.1.000020; 1.1.1.00023; 1.1.2.000001; 1.1.2.000005; 1.1.2.000006; 1.1.2.000012-1.1.2.000016, 1.1.2.000023-1.1.2.000026,  1.1.3.000001; 2.2.3.000002; 2.2.3.000004; 2.2.3.000011</t>
  </si>
  <si>
    <t>Муниципальное бюджетное учреждение" Чепигинский СДК" ОГРН 1052315290686  ИНН 2327009767, 352763, Краснодарский край, Брюховецкий район, ст. Чепигинская, ул. Красная,д.44</t>
  </si>
  <si>
    <t>1.1.1.000006, 1.1.1.000008-1.1.1.000010; 1.1.2.000002- 1.1.2.000004; 1.1.2.000011</t>
  </si>
  <si>
    <t>Муниципальное унитарное учреждение "Чепигинское"  ОГРН 1162363050519  ИНН 2327014340, 353763, Краснодарский край, Брюховецкий район, ст. Чепигинская,д.29</t>
  </si>
  <si>
    <t>1.1.1.000021- 1.1.1000032; 1.1.2.000007 - 1.1.2.000010;1.1.2.000089- 1.1.2.000117; 2.2.3.000012- 2.2.3.000020</t>
  </si>
  <si>
    <t>Муниципальное  казенное учреждение Чепигинского сельского поселения  "Озеленение "ИНН 2369010877 ОГРН 1242300019092, 353763, Краснодарский край, Брюховецкий район, ст. Чепигинская,д.29</t>
  </si>
  <si>
    <t>1.1.1.000001; 1.1.1.000004;1.1.1.000005; 1.1.1.000034; 1.1.2.000017-1.1.2.000022; 1.1.2.000027-1.1.2.000088; 2.2.3.000001; 2.2.3.000003; 2.2.3.000005 -2.2.3.000010</t>
  </si>
  <si>
    <t>1.1.1.000020; 1.1.1.000023</t>
  </si>
  <si>
    <t>Муниципальная собственность 23:04:0103003:38-23/256/2020-1 от 21.12.2020 г.     Статья 214 ГК РФ                                       ( собственность)</t>
  </si>
  <si>
    <t>Муниципальная собственность 23:04:0106001:367-23/256/2021-1
26.04.2021 г</t>
  </si>
  <si>
    <t>Многофункциональная спортивная площадка ст. Чепигинская</t>
  </si>
  <si>
    <t>имущество казны</t>
  </si>
  <si>
    <t>Акт № 00000012 о приеме- передачи объектов нефинансовых активов</t>
  </si>
  <si>
    <t>21.12.2024 г.</t>
  </si>
  <si>
    <t>Трактор  «Беларус»82.1 гос. Знак 0106 ХХ23</t>
  </si>
  <si>
    <t>1.1.1.000035</t>
  </si>
  <si>
    <t xml:space="preserve">Земельный участок </t>
  </si>
  <si>
    <t>Краснодарский край, Брюховецкий район,  ст-ца Чепигинская
ул. Розы Люксембург,11, ОКТМО 03610422101</t>
  </si>
  <si>
    <r>
      <t>Муниципальная собственность23:04:0102026:8-23/256/2025-5 от 29.08.2025</t>
    </r>
    <r>
      <rPr>
        <sz val="14"/>
        <color rgb="FF000000"/>
        <rFont val="Times New Roman"/>
        <family val="1"/>
        <charset val="204"/>
      </rPr>
      <t xml:space="preserve"> </t>
    </r>
  </si>
  <si>
    <t>Краснодарский край, Брюховецкий район,  ст-ца Чепигинская
ул. Розы Люксембург, 11, ОКТМО 03610422101</t>
  </si>
  <si>
    <t>23:04:0102026:51 от 11.07.2019 г</t>
  </si>
  <si>
    <t>Муниципальная собственность 23:04:0102026:51-23/256/2025-6 от 01.09.2025 г.</t>
  </si>
  <si>
    <t>1918 г. постройки</t>
  </si>
  <si>
    <t>23:04:0102026:8  02.07.2005</t>
  </si>
  <si>
    <t xml:space="preserve">жилой </t>
  </si>
  <si>
    <t>жилой дом, ст. Чепигинская, ул. Розы Люксембург,11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</si>
</sst>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\ _₽"/>
    <numFmt numFmtId="165" formatCode="#\ ##0.00\ _₽"/>
    <numFmt numFmtId="166" formatCode="#\ ##0.00"/>
    <numFmt numFmtId="167" formatCode="0.000"/>
  </numFmts>
  <fonts count="5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FF0000"/>
      <name val="Calibri"/>
      <family val="2"/>
      <scheme val="minor"/>
    </font>
    <font>
      <sz val="14"/>
      <color theme="5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Times New Roman"/>
      <family val="1"/>
      <charset val="204"/>
    </font>
    <font>
      <sz val="14"/>
      <color rgb="FF292C2F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43" fontId="8" fillId="0" borderId="0" applyFont="0" applyFill="0" applyBorder="0" applyAlignment="0" applyProtection="0"/>
    <xf numFmtId="0" fontId="13" fillId="0" borderId="0"/>
  </cellStyleXfs>
  <cellXfs count="563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 wrapText="1"/>
    </xf>
    <xf numFmtId="165" fontId="0" fillId="0" borderId="0" xfId="0" applyNumberForma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4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0" fontId="14" fillId="0" borderId="3" xfId="0" applyFont="1" applyBorder="1"/>
    <xf numFmtId="0" fontId="19" fillId="0" borderId="0" xfId="0" applyFont="1"/>
    <xf numFmtId="0" fontId="16" fillId="0" borderId="1" xfId="0" applyFont="1" applyBorder="1"/>
    <xf numFmtId="0" fontId="20" fillId="0" borderId="0" xfId="0" applyFont="1"/>
    <xf numFmtId="0" fontId="7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1" fillId="0" borderId="0" xfId="0" applyFont="1"/>
    <xf numFmtId="0" fontId="6" fillId="0" borderId="1" xfId="0" applyFont="1" applyBorder="1"/>
    <xf numFmtId="0" fontId="24" fillId="0" borderId="0" xfId="0" applyFont="1"/>
    <xf numFmtId="0" fontId="10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2" fontId="6" fillId="0" borderId="4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28" fillId="0" borderId="0" xfId="0" applyFont="1"/>
    <xf numFmtId="0" fontId="11" fillId="0" borderId="1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/>
    <xf numFmtId="4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8" fillId="0" borderId="4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4" borderId="0" xfId="0" applyFill="1"/>
    <xf numFmtId="0" fontId="28" fillId="4" borderId="0" xfId="0" applyFont="1" applyFill="1"/>
    <xf numFmtId="0" fontId="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2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3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5" fontId="19" fillId="0" borderId="0" xfId="0" applyNumberFormat="1" applyFont="1"/>
    <xf numFmtId="0" fontId="10" fillId="0" borderId="0" xfId="0" applyFont="1" applyAlignment="1">
      <alignment vertical="center"/>
    </xf>
    <xf numFmtId="165" fontId="6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9" fillId="0" borderId="0" xfId="0" applyFont="1"/>
    <xf numFmtId="0" fontId="10" fillId="0" borderId="0" xfId="0" applyFont="1"/>
    <xf numFmtId="0" fontId="27" fillId="0" borderId="0" xfId="0" applyFont="1" applyAlignment="1">
      <alignment horizontal="right" wrapText="1"/>
    </xf>
    <xf numFmtId="0" fontId="20" fillId="3" borderId="0" xfId="0" applyFont="1" applyFill="1"/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Border="1"/>
    <xf numFmtId="0" fontId="1" fillId="3" borderId="5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4" fontId="0" fillId="0" borderId="0" xfId="0" applyNumberFormat="1" applyBorder="1"/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centerContinuous" vertical="center"/>
    </xf>
    <xf numFmtId="49" fontId="22" fillId="0" borderId="8" xfId="0" applyNumberFormat="1" applyFont="1" applyBorder="1" applyAlignment="1">
      <alignment horizontal="center" vertical="center" wrapText="1"/>
    </xf>
    <xf numFmtId="165" fontId="26" fillId="0" borderId="8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7" fillId="3" borderId="0" xfId="0" applyFont="1" applyFill="1" applyAlignment="1">
      <alignment wrapText="1"/>
    </xf>
    <xf numFmtId="0" fontId="32" fillId="0" borderId="0" xfId="0" applyFont="1"/>
    <xf numFmtId="0" fontId="26" fillId="3" borderId="0" xfId="0" applyFont="1" applyFill="1" applyAlignment="1">
      <alignment horizontal="center" vertical="center"/>
    </xf>
    <xf numFmtId="49" fontId="22" fillId="4" borderId="5" xfId="0" applyNumberFormat="1" applyFont="1" applyFill="1" applyBorder="1" applyAlignment="1">
      <alignment horizontal="centerContinuous" vertical="center" wrapText="1"/>
    </xf>
    <xf numFmtId="49" fontId="22" fillId="4" borderId="14" xfId="0" applyNumberFormat="1" applyFont="1" applyFill="1" applyBorder="1" applyAlignment="1">
      <alignment horizontal="centerContinuous" vertical="center" wrapText="1"/>
    </xf>
    <xf numFmtId="0" fontId="16" fillId="0" borderId="0" xfId="0" applyFont="1"/>
    <xf numFmtId="4" fontId="32" fillId="0" borderId="0" xfId="0" applyNumberFormat="1" applyFont="1"/>
    <xf numFmtId="4" fontId="16" fillId="0" borderId="0" xfId="0" applyNumberFormat="1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0" borderId="0" xfId="0" applyFont="1"/>
    <xf numFmtId="0" fontId="33" fillId="0" borderId="15" xfId="0" applyFont="1" applyBorder="1"/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centerContinuous" vertical="center"/>
    </xf>
    <xf numFmtId="49" fontId="22" fillId="4" borderId="5" xfId="0" applyNumberFormat="1" applyFont="1" applyFill="1" applyBorder="1" applyAlignment="1">
      <alignment horizontal="centerContinuous" vertical="center"/>
    </xf>
    <xf numFmtId="49" fontId="22" fillId="4" borderId="3" xfId="0" applyNumberFormat="1" applyFont="1" applyFill="1" applyBorder="1" applyAlignment="1">
      <alignment horizontal="centerContinuous" vertical="center" wrapText="1"/>
    </xf>
    <xf numFmtId="49" fontId="22" fillId="4" borderId="13" xfId="0" applyNumberFormat="1" applyFont="1" applyFill="1" applyBorder="1" applyAlignment="1">
      <alignment horizontal="centerContinuous" vertical="center" wrapText="1"/>
    </xf>
    <xf numFmtId="49" fontId="22" fillId="4" borderId="11" xfId="0" applyNumberFormat="1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33" fillId="5" borderId="5" xfId="0" applyFont="1" applyFill="1" applyBorder="1" applyAlignment="1">
      <alignment horizontal="centerContinuous"/>
    </xf>
    <xf numFmtId="0" fontId="33" fillId="2" borderId="5" xfId="0" applyFont="1" applyFill="1" applyBorder="1" applyAlignment="1">
      <alignment horizontal="centerContinuous"/>
    </xf>
    <xf numFmtId="0" fontId="33" fillId="5" borderId="3" xfId="0" applyFont="1" applyFill="1" applyBorder="1" applyAlignment="1">
      <alignment horizontal="centerContinuous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/>
    </xf>
    <xf numFmtId="0" fontId="34" fillId="0" borderId="0" xfId="0" applyFont="1"/>
    <xf numFmtId="4" fontId="34" fillId="0" borderId="1" xfId="0" applyNumberFormat="1" applyFont="1" applyBorder="1" applyAlignment="1">
      <alignment horizontal="center" vertical="center" wrapText="1"/>
    </xf>
    <xf numFmtId="0" fontId="35" fillId="0" borderId="0" xfId="0" applyFont="1"/>
    <xf numFmtId="0" fontId="34" fillId="0" borderId="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164" fontId="34" fillId="0" borderId="8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2" fontId="34" fillId="0" borderId="8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/>
    </xf>
    <xf numFmtId="4" fontId="38" fillId="0" borderId="1" xfId="0" applyNumberFormat="1" applyFont="1" applyBorder="1" applyAlignment="1">
      <alignment horizontal="center" vertical="center" wrapText="1"/>
    </xf>
    <xf numFmtId="0" fontId="39" fillId="0" borderId="0" xfId="0" applyFont="1"/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40" fillId="0" borderId="0" xfId="0" applyFont="1"/>
    <xf numFmtId="0" fontId="40" fillId="3" borderId="0" xfId="0" applyFont="1" applyFill="1"/>
    <xf numFmtId="0" fontId="34" fillId="3" borderId="1" xfId="0" applyFont="1" applyFill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/>
    <xf numFmtId="0" fontId="37" fillId="3" borderId="0" xfId="0" applyFont="1" applyFill="1"/>
    <xf numFmtId="49" fontId="34" fillId="3" borderId="1" xfId="0" applyNumberFormat="1" applyFont="1" applyFill="1" applyBorder="1" applyAlignment="1">
      <alignment horizontal="center" vertical="center" wrapText="1"/>
    </xf>
    <xf numFmtId="2" fontId="34" fillId="3" borderId="1" xfId="0" applyNumberFormat="1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4" fontId="34" fillId="3" borderId="8" xfId="0" applyNumberFormat="1" applyFont="1" applyFill="1" applyBorder="1" applyAlignment="1">
      <alignment horizontal="center" vertical="center" wrapText="1"/>
    </xf>
    <xf numFmtId="49" fontId="34" fillId="3" borderId="4" xfId="0" applyNumberFormat="1" applyFont="1" applyFill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2" fontId="34" fillId="3" borderId="3" xfId="0" applyNumberFormat="1" applyFont="1" applyFill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 vertical="center"/>
    </xf>
    <xf numFmtId="4" fontId="34" fillId="0" borderId="8" xfId="0" applyNumberFormat="1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4" fontId="34" fillId="0" borderId="8" xfId="0" applyNumberFormat="1" applyFont="1" applyBorder="1" applyAlignment="1">
      <alignment horizontal="center" vertical="center"/>
    </xf>
    <xf numFmtId="49" fontId="38" fillId="4" borderId="3" xfId="0" applyNumberFormat="1" applyFont="1" applyFill="1" applyBorder="1" applyAlignment="1">
      <alignment horizontal="centerContinuous" vertical="center" wrapText="1"/>
    </xf>
    <xf numFmtId="0" fontId="42" fillId="0" borderId="0" xfId="0" applyFont="1"/>
    <xf numFmtId="0" fontId="43" fillId="2" borderId="5" xfId="0" applyFont="1" applyFill="1" applyBorder="1" applyAlignment="1">
      <alignment horizontal="centerContinuous"/>
    </xf>
    <xf numFmtId="0" fontId="43" fillId="2" borderId="3" xfId="0" applyFont="1" applyFill="1" applyBorder="1" applyAlignment="1">
      <alignment horizontal="centerContinuous"/>
    </xf>
    <xf numFmtId="49" fontId="34" fillId="3" borderId="2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6" fillId="0" borderId="0" xfId="0" applyFont="1"/>
    <xf numFmtId="0" fontId="38" fillId="0" borderId="1" xfId="0" applyFont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Continuous" vertical="center" wrapText="1"/>
    </xf>
    <xf numFmtId="0" fontId="44" fillId="4" borderId="10" xfId="0" applyFont="1" applyFill="1" applyBorder="1" applyAlignment="1">
      <alignment horizontal="centerContinuous" vertical="center" wrapText="1"/>
    </xf>
    <xf numFmtId="0" fontId="35" fillId="0" borderId="0" xfId="0" applyFont="1" applyAlignment="1">
      <alignment horizontal="center"/>
    </xf>
    <xf numFmtId="2" fontId="34" fillId="0" borderId="2" xfId="0" applyNumberFormat="1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Continuous" vertical="center"/>
    </xf>
    <xf numFmtId="0" fontId="38" fillId="4" borderId="3" xfId="0" applyFont="1" applyFill="1" applyBorder="1" applyAlignment="1">
      <alignment horizontal="centerContinuous" vertical="center"/>
    </xf>
    <xf numFmtId="0" fontId="38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Continuous"/>
    </xf>
    <xf numFmtId="0" fontId="31" fillId="4" borderId="10" xfId="0" applyFont="1" applyFill="1" applyBorder="1" applyAlignment="1">
      <alignment horizontal="centerContinuous"/>
    </xf>
    <xf numFmtId="0" fontId="46" fillId="0" borderId="0" xfId="0" applyFont="1"/>
    <xf numFmtId="49" fontId="38" fillId="4" borderId="7" xfId="0" applyNumberFormat="1" applyFont="1" applyFill="1" applyBorder="1" applyAlignment="1">
      <alignment horizontal="centerContinuous" vertical="center" wrapText="1"/>
    </xf>
    <xf numFmtId="49" fontId="38" fillId="4" borderId="10" xfId="0" applyNumberFormat="1" applyFont="1" applyFill="1" applyBorder="1" applyAlignment="1">
      <alignment horizontal="centerContinuous" vertical="center" wrapText="1"/>
    </xf>
    <xf numFmtId="0" fontId="47" fillId="0" borderId="0" xfId="0" applyFont="1"/>
    <xf numFmtId="0" fontId="37" fillId="4" borderId="7" xfId="0" applyFont="1" applyFill="1" applyBorder="1" applyAlignment="1">
      <alignment horizontal="centerContinuous"/>
    </xf>
    <xf numFmtId="0" fontId="37" fillId="4" borderId="10" xfId="0" applyFont="1" applyFill="1" applyBorder="1" applyAlignment="1">
      <alignment horizontal="centerContinuous"/>
    </xf>
    <xf numFmtId="4" fontId="34" fillId="0" borderId="1" xfId="2" applyNumberFormat="1" applyFont="1" applyFill="1" applyBorder="1" applyAlignment="1">
      <alignment horizontal="center" vertical="center"/>
    </xf>
    <xf numFmtId="4" fontId="34" fillId="0" borderId="1" xfId="2" applyNumberFormat="1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Continuous" vertical="center" wrapText="1"/>
    </xf>
    <xf numFmtId="0" fontId="31" fillId="4" borderId="7" xfId="0" applyFont="1" applyFill="1" applyBorder="1" applyAlignment="1">
      <alignment horizontal="centerContinuous" vertical="center" wrapText="1"/>
    </xf>
    <xf numFmtId="0" fontId="31" fillId="4" borderId="10" xfId="0" applyFont="1" applyFill="1" applyBorder="1" applyAlignment="1">
      <alignment horizontal="centerContinuous" vertical="center" wrapText="1"/>
    </xf>
    <xf numFmtId="0" fontId="48" fillId="0" borderId="0" xfId="0" applyFont="1"/>
    <xf numFmtId="167" fontId="34" fillId="0" borderId="1" xfId="0" applyNumberFormat="1" applyFont="1" applyBorder="1" applyAlignment="1">
      <alignment horizontal="center" vertical="center"/>
    </xf>
    <xf numFmtId="167" fontId="34" fillId="0" borderId="2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167" fontId="34" fillId="0" borderId="8" xfId="0" applyNumberFormat="1" applyFont="1" applyBorder="1" applyAlignment="1">
      <alignment horizontal="center" vertical="center"/>
    </xf>
    <xf numFmtId="167" fontId="34" fillId="0" borderId="6" xfId="0" applyNumberFormat="1" applyFont="1" applyBorder="1" applyAlignment="1">
      <alignment horizontal="center" vertical="center"/>
    </xf>
    <xf numFmtId="167" fontId="34" fillId="0" borderId="11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8" xfId="0" applyFont="1" applyBorder="1" applyAlignment="1">
      <alignment vertical="center" wrapText="1"/>
    </xf>
    <xf numFmtId="0" fontId="34" fillId="0" borderId="10" xfId="0" applyFont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Continuous" vertical="center" wrapText="1"/>
    </xf>
    <xf numFmtId="0" fontId="38" fillId="4" borderId="10" xfId="0" applyFont="1" applyFill="1" applyBorder="1" applyAlignment="1">
      <alignment horizontal="centerContinuous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/>
    <xf numFmtId="0" fontId="31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Continuous" vertical="center"/>
    </xf>
    <xf numFmtId="0" fontId="38" fillId="4" borderId="10" xfId="0" applyFont="1" applyFill="1" applyBorder="1" applyAlignment="1">
      <alignment horizontal="centerContinuous"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wrapText="1"/>
    </xf>
    <xf numFmtId="0" fontId="38" fillId="4" borderId="4" xfId="0" applyFont="1" applyFill="1" applyBorder="1" applyAlignment="1">
      <alignment horizontal="centerContinuous" vertical="center" wrapText="1"/>
    </xf>
    <xf numFmtId="0" fontId="38" fillId="4" borderId="5" xfId="0" applyFont="1" applyFill="1" applyBorder="1" applyAlignment="1">
      <alignment horizontal="centerContinuous" vertical="center" wrapText="1"/>
    </xf>
    <xf numFmtId="0" fontId="38" fillId="4" borderId="3" xfId="0" applyFont="1" applyFill="1" applyBorder="1" applyAlignment="1">
      <alignment horizontal="centerContinuous" vertical="center" wrapText="1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Continuous"/>
    </xf>
    <xf numFmtId="0" fontId="38" fillId="2" borderId="4" xfId="0" applyFont="1" applyFill="1" applyBorder="1" applyAlignment="1">
      <alignment horizontal="centerContinuous"/>
    </xf>
    <xf numFmtId="0" fontId="34" fillId="3" borderId="2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164" fontId="36" fillId="0" borderId="8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/>
    </xf>
    <xf numFmtId="49" fontId="36" fillId="3" borderId="1" xfId="0" applyNumberFormat="1" applyFont="1" applyFill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/>
    </xf>
    <xf numFmtId="2" fontId="36" fillId="3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Border="1" applyAlignment="1">
      <alignment horizontal="center" vertical="center"/>
    </xf>
    <xf numFmtId="2" fontId="38" fillId="3" borderId="1" xfId="0" applyNumberFormat="1" applyFont="1" applyFill="1" applyBorder="1" applyAlignment="1">
      <alignment horizontal="center" vertical="center" wrapText="1"/>
    </xf>
    <xf numFmtId="2" fontId="34" fillId="3" borderId="1" xfId="0" applyNumberFormat="1" applyFont="1" applyFill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 wrapText="1"/>
    </xf>
    <xf numFmtId="2" fontId="36" fillId="3" borderId="1" xfId="0" applyNumberFormat="1" applyFont="1" applyFill="1" applyBorder="1" applyAlignment="1">
      <alignment horizontal="center" vertical="center" wrapText="1"/>
    </xf>
    <xf numFmtId="164" fontId="36" fillId="3" borderId="1" xfId="0" applyNumberFormat="1" applyFont="1" applyFill="1" applyBorder="1" applyAlignment="1">
      <alignment horizontal="center" vertical="center" wrapText="1"/>
    </xf>
    <xf numFmtId="4" fontId="31" fillId="3" borderId="1" xfId="0" applyNumberFormat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Continuous"/>
    </xf>
    <xf numFmtId="0" fontId="31" fillId="4" borderId="5" xfId="0" applyFont="1" applyFill="1" applyBorder="1" applyAlignment="1">
      <alignment horizontal="centerContinuous"/>
    </xf>
    <xf numFmtId="0" fontId="31" fillId="4" borderId="3" xfId="0" applyFont="1" applyFill="1" applyBorder="1" applyAlignment="1">
      <alignment horizontal="centerContinuous"/>
    </xf>
    <xf numFmtId="0" fontId="36" fillId="0" borderId="3" xfId="0" applyFont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Continuous" vertical="center"/>
    </xf>
    <xf numFmtId="0" fontId="31" fillId="4" borderId="3" xfId="0" applyFont="1" applyFill="1" applyBorder="1" applyAlignment="1">
      <alignment horizontal="centerContinuous" vertical="center"/>
    </xf>
    <xf numFmtId="0" fontId="31" fillId="4" borderId="4" xfId="0" applyFont="1" applyFill="1" applyBorder="1" applyAlignment="1">
      <alignment horizontal="centerContinuous" vertical="center"/>
    </xf>
    <xf numFmtId="4" fontId="36" fillId="3" borderId="1" xfId="0" applyNumberFormat="1" applyFont="1" applyFill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3" borderId="1" xfId="0" applyFont="1" applyFill="1" applyBorder="1" applyAlignment="1">
      <alignment vertical="center" wrapText="1"/>
    </xf>
    <xf numFmtId="0" fontId="36" fillId="3" borderId="2" xfId="0" applyFont="1" applyFill="1" applyBorder="1" applyAlignment="1">
      <alignment horizontal="center" vertical="center" wrapText="1"/>
    </xf>
    <xf numFmtId="2" fontId="36" fillId="3" borderId="2" xfId="0" applyNumberFormat="1" applyFont="1" applyFill="1" applyBorder="1" applyAlignment="1">
      <alignment horizontal="center" vertical="center"/>
    </xf>
    <xf numFmtId="2" fontId="36" fillId="3" borderId="2" xfId="0" applyNumberFormat="1" applyFont="1" applyFill="1" applyBorder="1" applyAlignment="1">
      <alignment horizontal="center" vertical="center" wrapText="1"/>
    </xf>
    <xf numFmtId="164" fontId="36" fillId="3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vertical="center" wrapText="1"/>
    </xf>
    <xf numFmtId="4" fontId="36" fillId="3" borderId="2" xfId="0" applyNumberFormat="1" applyFont="1" applyFill="1" applyBorder="1" applyAlignment="1">
      <alignment horizontal="center" vertical="center" wrapText="1"/>
    </xf>
    <xf numFmtId="4" fontId="36" fillId="3" borderId="2" xfId="0" applyNumberFormat="1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4" fontId="36" fillId="3" borderId="8" xfId="0" applyNumberFormat="1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vertical="center" wrapText="1"/>
    </xf>
    <xf numFmtId="4" fontId="36" fillId="3" borderId="3" xfId="0" applyNumberFormat="1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Continuous" vertical="center"/>
    </xf>
    <xf numFmtId="0" fontId="36" fillId="5" borderId="5" xfId="0" applyFont="1" applyFill="1" applyBorder="1" applyAlignment="1">
      <alignment horizontal="centerContinuous"/>
    </xf>
    <xf numFmtId="0" fontId="51" fillId="4" borderId="4" xfId="0" applyFont="1" applyFill="1" applyBorder="1" applyAlignment="1">
      <alignment horizontal="centerContinuous" vertical="center"/>
    </xf>
    <xf numFmtId="0" fontId="51" fillId="4" borderId="5" xfId="0" applyFont="1" applyFill="1" applyBorder="1" applyAlignment="1">
      <alignment horizontal="centerContinuous" vertical="center"/>
    </xf>
    <xf numFmtId="0" fontId="51" fillId="4" borderId="3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13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64" fontId="22" fillId="0" borderId="8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/>
    <xf numFmtId="4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 wrapText="1"/>
    </xf>
    <xf numFmtId="0" fontId="36" fillId="0" borderId="0" xfId="0" applyFont="1" applyAlignment="1">
      <alignment horizontal="right" wrapText="1"/>
    </xf>
    <xf numFmtId="0" fontId="5" fillId="0" borderId="0" xfId="0" applyNumberFormat="1" applyFont="1" applyBorder="1"/>
    <xf numFmtId="0" fontId="41" fillId="0" borderId="0" xfId="0" applyFont="1"/>
    <xf numFmtId="4" fontId="41" fillId="0" borderId="0" xfId="0" applyNumberFormat="1" applyFont="1"/>
    <xf numFmtId="0" fontId="34" fillId="0" borderId="0" xfId="0" applyFont="1" applyAlignment="1"/>
    <xf numFmtId="0" fontId="34" fillId="3" borderId="8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 wrapText="1"/>
    </xf>
    <xf numFmtId="4" fontId="34" fillId="3" borderId="8" xfId="0" applyNumberFormat="1" applyFont="1" applyFill="1" applyBorder="1" applyAlignment="1">
      <alignment horizontal="center" vertical="center"/>
    </xf>
    <xf numFmtId="2" fontId="34" fillId="3" borderId="2" xfId="0" applyNumberFormat="1" applyFont="1" applyFill="1" applyBorder="1" applyAlignment="1">
      <alignment horizontal="center" vertical="center"/>
    </xf>
    <xf numFmtId="4" fontId="34" fillId="3" borderId="2" xfId="0" applyNumberFormat="1" applyFont="1" applyFill="1" applyBorder="1" applyAlignment="1">
      <alignment horizontal="center" vertical="center"/>
    </xf>
    <xf numFmtId="164" fontId="3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52" fillId="0" borderId="0" xfId="0" applyFont="1"/>
    <xf numFmtId="165" fontId="1" fillId="0" borderId="1" xfId="0" applyNumberFormat="1" applyFont="1" applyBorder="1" applyAlignment="1">
      <alignment horizontal="center" vertical="center" wrapText="1"/>
    </xf>
    <xf numFmtId="165" fontId="53" fillId="0" borderId="0" xfId="0" applyNumberFormat="1" applyFont="1"/>
    <xf numFmtId="0" fontId="53" fillId="0" borderId="0" xfId="0" applyFont="1"/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2" fontId="5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164" fontId="2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Continuous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horizontal="centerContinuous" vertical="center"/>
    </xf>
    <xf numFmtId="0" fontId="1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Continuous" vertical="center" wrapText="1"/>
    </xf>
    <xf numFmtId="0" fontId="38" fillId="0" borderId="1" xfId="0" applyFont="1" applyBorder="1" applyAlignment="1">
      <alignment horizontal="centerContinuous" vertical="center" wrapText="1"/>
    </xf>
    <xf numFmtId="0" fontId="38" fillId="0" borderId="3" xfId="0" applyFont="1" applyBorder="1" applyAlignment="1">
      <alignment horizontal="centerContinuous" vertical="center" wrapText="1"/>
    </xf>
    <xf numFmtId="0" fontId="34" fillId="0" borderId="12" xfId="0" applyFont="1" applyBorder="1" applyAlignment="1">
      <alignment horizontal="centerContinuous"/>
    </xf>
    <xf numFmtId="0" fontId="1" fillId="3" borderId="4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0" fontId="53" fillId="0" borderId="3" xfId="0" applyFont="1" applyBorder="1"/>
    <xf numFmtId="0" fontId="5" fillId="0" borderId="0" xfId="0" applyFont="1" applyAlignment="1">
      <alignment horizontal="center" vertical="top"/>
    </xf>
    <xf numFmtId="0" fontId="34" fillId="0" borderId="8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49" fontId="34" fillId="3" borderId="2" xfId="0" applyNumberFormat="1" applyFont="1" applyFill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34" fillId="3" borderId="8" xfId="0" applyNumberFormat="1" applyFont="1" applyFill="1" applyBorder="1" applyAlignment="1">
      <alignment horizontal="center" wrapText="1"/>
    </xf>
    <xf numFmtId="0" fontId="36" fillId="0" borderId="0" xfId="0" applyFont="1" applyAlignment="1">
      <alignment vertical="top" wrapText="1"/>
    </xf>
    <xf numFmtId="0" fontId="50" fillId="0" borderId="0" xfId="0" applyFont="1" applyAlignment="1">
      <alignment wrapText="1"/>
    </xf>
    <xf numFmtId="2" fontId="34" fillId="3" borderId="1" xfId="0" applyNumberFormat="1" applyFont="1" applyFill="1" applyBorder="1" applyAlignment="1">
      <alignment horizontal="center" vertical="top" wrapText="1"/>
    </xf>
    <xf numFmtId="0" fontId="36" fillId="0" borderId="0" xfId="0" applyFont="1" applyAlignment="1">
      <alignment wrapText="1"/>
    </xf>
    <xf numFmtId="0" fontId="34" fillId="0" borderId="2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34" fillId="3" borderId="2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45" fillId="0" borderId="0" xfId="0" applyFont="1"/>
    <xf numFmtId="0" fontId="50" fillId="0" borderId="0" xfId="0" applyFont="1"/>
    <xf numFmtId="0" fontId="50" fillId="0" borderId="0" xfId="0" applyFont="1" applyAlignment="1">
      <alignment horizontal="center" vertical="center" wrapText="1"/>
    </xf>
    <xf numFmtId="0" fontId="41" fillId="0" borderId="0" xfId="0" applyFont="1" applyAlignment="1">
      <alignment wrapText="1"/>
    </xf>
    <xf numFmtId="0" fontId="36" fillId="0" borderId="0" xfId="0" applyFont="1" applyAlignment="1">
      <alignment vertical="center" wrapText="1"/>
    </xf>
    <xf numFmtId="49" fontId="34" fillId="3" borderId="1" xfId="0" applyNumberFormat="1" applyFont="1" applyFill="1" applyBorder="1" applyAlignment="1">
      <alignment horizontal="center" vertical="center"/>
    </xf>
    <xf numFmtId="0" fontId="50" fillId="0" borderId="9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50" fillId="0" borderId="0" xfId="0" applyFont="1" applyAlignment="1">
      <alignment vertical="top" wrapText="1"/>
    </xf>
    <xf numFmtId="0" fontId="36" fillId="0" borderId="0" xfId="0" applyFont="1" applyAlignment="1">
      <alignment vertical="center"/>
    </xf>
    <xf numFmtId="164" fontId="34" fillId="0" borderId="2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top" wrapText="1"/>
    </xf>
    <xf numFmtId="0" fontId="34" fillId="3" borderId="8" xfId="0" applyFont="1" applyFill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14" fontId="50" fillId="0" borderId="0" xfId="0" applyNumberFormat="1" applyFont="1" applyAlignment="1">
      <alignment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49" fontId="34" fillId="3" borderId="2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top"/>
    </xf>
    <xf numFmtId="0" fontId="34" fillId="0" borderId="8" xfId="0" applyFont="1" applyBorder="1" applyAlignment="1">
      <alignment horizontal="center" vertical="top" wrapText="1"/>
    </xf>
    <xf numFmtId="164" fontId="34" fillId="0" borderId="8" xfId="0" applyNumberFormat="1" applyFont="1" applyBorder="1" applyAlignment="1">
      <alignment horizontal="center" vertical="top" wrapText="1"/>
    </xf>
    <xf numFmtId="2" fontId="34" fillId="0" borderId="8" xfId="0" applyNumberFormat="1" applyFont="1" applyBorder="1" applyAlignment="1">
      <alignment horizontal="center" vertical="top" wrapText="1"/>
    </xf>
    <xf numFmtId="0" fontId="34" fillId="3" borderId="1" xfId="0" applyFont="1" applyFill="1" applyBorder="1" applyAlignment="1">
      <alignment horizontal="center" vertical="top" wrapText="1"/>
    </xf>
    <xf numFmtId="2" fontId="34" fillId="0" borderId="1" xfId="0" applyNumberFormat="1" applyFont="1" applyBorder="1" applyAlignment="1">
      <alignment horizontal="center" vertical="top" wrapText="1"/>
    </xf>
    <xf numFmtId="2" fontId="34" fillId="0" borderId="1" xfId="0" applyNumberFormat="1" applyFont="1" applyBorder="1" applyAlignment="1">
      <alignment horizontal="center" vertical="top"/>
    </xf>
    <xf numFmtId="0" fontId="50" fillId="0" borderId="6" xfId="0" applyFont="1" applyBorder="1" applyAlignment="1">
      <alignment vertical="top" wrapText="1"/>
    </xf>
    <xf numFmtId="0" fontId="34" fillId="3" borderId="5" xfId="0" applyFont="1" applyFill="1" applyBorder="1" applyAlignment="1">
      <alignment horizontal="centerContinuous" vertical="center" wrapText="1"/>
    </xf>
    <xf numFmtId="0" fontId="34" fillId="3" borderId="3" xfId="0" applyFont="1" applyFill="1" applyBorder="1" applyAlignment="1">
      <alignment horizontal="centerContinuous" vertical="center" wrapText="1"/>
    </xf>
    <xf numFmtId="0" fontId="35" fillId="3" borderId="0" xfId="0" applyFont="1" applyFill="1"/>
    <xf numFmtId="0" fontId="36" fillId="0" borderId="9" xfId="0" applyFont="1" applyBorder="1" applyAlignment="1">
      <alignment horizontal="center" vertical="top" wrapText="1"/>
    </xf>
    <xf numFmtId="164" fontId="34" fillId="3" borderId="8" xfId="0" applyNumberFormat="1" applyFont="1" applyFill="1" applyBorder="1" applyAlignment="1">
      <alignment horizontal="left" vertical="top" wrapText="1"/>
    </xf>
    <xf numFmtId="0" fontId="34" fillId="3" borderId="1" xfId="0" applyFont="1" applyFill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164" fontId="34" fillId="3" borderId="1" xfId="0" applyNumberFormat="1" applyFont="1" applyFill="1" applyBorder="1" applyAlignment="1">
      <alignment horizontal="center" vertical="top" wrapText="1"/>
    </xf>
    <xf numFmtId="0" fontId="36" fillId="0" borderId="0" xfId="0" applyFont="1" applyAlignment="1">
      <alignment horizontal="center" wrapText="1"/>
    </xf>
    <xf numFmtId="0" fontId="34" fillId="3" borderId="1" xfId="0" applyFont="1" applyFill="1" applyBorder="1" applyAlignment="1">
      <alignment horizontal="center" wrapText="1"/>
    </xf>
    <xf numFmtId="0" fontId="50" fillId="0" borderId="0" xfId="0" applyFont="1" applyAlignment="1">
      <alignment horizont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49" fontId="34" fillId="3" borderId="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34" fillId="0" borderId="8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2" fontId="34" fillId="0" borderId="8" xfId="0" applyNumberFormat="1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49" fontId="34" fillId="3" borderId="8" xfId="0" applyNumberFormat="1" applyFont="1" applyFill="1" applyBorder="1" applyAlignment="1">
      <alignment horizontal="center" vertical="center" wrapText="1"/>
    </xf>
    <xf numFmtId="49" fontId="34" fillId="3" borderId="2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164" fontId="34" fillId="0" borderId="8" xfId="0" applyNumberFormat="1" applyFont="1" applyBorder="1" applyAlignment="1">
      <alignment horizontal="center"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B39" zoomScale="70" zoomScaleNormal="70" workbookViewId="0">
      <selection activeCell="E43" sqref="E43"/>
    </sheetView>
  </sheetViews>
  <sheetFormatPr defaultRowHeight="15" x14ac:dyDescent="0.25"/>
  <cols>
    <col min="1" max="1" width="4.85546875" customWidth="1"/>
    <col min="2" max="2" width="15.28515625" customWidth="1"/>
    <col min="3" max="3" width="16.140625" customWidth="1"/>
    <col min="4" max="4" width="19.7109375" style="3" customWidth="1"/>
    <col min="5" max="5" width="22" style="4" customWidth="1"/>
    <col min="6" max="6" width="23.7109375" style="4" customWidth="1"/>
    <col min="7" max="7" width="37.85546875" style="4" customWidth="1"/>
    <col min="8" max="8" width="14.5703125" style="3" customWidth="1"/>
    <col min="9" max="9" width="23.7109375" style="4" customWidth="1"/>
    <col min="10" max="10" width="21.140625" style="3" customWidth="1"/>
    <col min="11" max="11" width="18" style="135" customWidth="1"/>
    <col min="12" max="12" width="15.140625" style="3" customWidth="1"/>
    <col min="13" max="13" width="31.140625" style="3" customWidth="1"/>
    <col min="14" max="14" width="27.42578125" style="3" customWidth="1"/>
    <col min="15" max="15" width="15.42578125" style="1" customWidth="1"/>
  </cols>
  <sheetData>
    <row r="1" spans="1:15" ht="12" customHeight="1" x14ac:dyDescent="0.25">
      <c r="D1"/>
      <c r="E1"/>
      <c r="F1"/>
      <c r="G1"/>
      <c r="H1"/>
      <c r="I1"/>
      <c r="J1"/>
      <c r="K1" s="12"/>
      <c r="M1" s="377"/>
      <c r="N1" s="478"/>
      <c r="O1" s="478"/>
    </row>
    <row r="2" spans="1:15" ht="21" customHeight="1" x14ac:dyDescent="0.3">
      <c r="D2"/>
      <c r="E2"/>
      <c r="F2"/>
      <c r="G2" s="476" t="s">
        <v>241</v>
      </c>
      <c r="H2" s="477"/>
      <c r="I2" s="477"/>
      <c r="J2" s="477"/>
      <c r="K2" s="12"/>
      <c r="L2" s="8"/>
      <c r="M2" s="8"/>
      <c r="N2" s="8"/>
      <c r="O2"/>
    </row>
    <row r="3" spans="1:15" ht="96" customHeight="1" x14ac:dyDescent="0.25">
      <c r="A3" s="479" t="s">
        <v>284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1"/>
    </row>
    <row r="4" spans="1:15" ht="15.75" hidden="1" x14ac:dyDescent="0.25">
      <c r="A4" s="7"/>
      <c r="B4" s="7"/>
      <c r="C4" s="7"/>
      <c r="D4" s="5"/>
      <c r="E4" s="6"/>
      <c r="F4" s="6"/>
      <c r="G4" s="6"/>
      <c r="H4" s="6"/>
      <c r="I4" s="6"/>
      <c r="J4" s="6"/>
      <c r="K4" s="134"/>
      <c r="L4" s="6"/>
      <c r="M4" s="6"/>
      <c r="N4" s="6"/>
    </row>
    <row r="5" spans="1:15" s="383" customFormat="1" ht="306" customHeight="1" x14ac:dyDescent="0.25">
      <c r="A5" s="387" t="s">
        <v>4</v>
      </c>
      <c r="B5" s="379" t="s">
        <v>13</v>
      </c>
      <c r="C5" s="379" t="s">
        <v>76</v>
      </c>
      <c r="D5" s="379" t="s">
        <v>8</v>
      </c>
      <c r="E5" s="396" t="s">
        <v>15</v>
      </c>
      <c r="F5" s="396" t="s">
        <v>16</v>
      </c>
      <c r="G5" s="396" t="s">
        <v>17</v>
      </c>
      <c r="H5" s="379" t="s">
        <v>75</v>
      </c>
      <c r="I5" s="396" t="s">
        <v>2</v>
      </c>
      <c r="J5" s="379" t="s">
        <v>3</v>
      </c>
      <c r="K5" s="382" t="s">
        <v>213</v>
      </c>
      <c r="L5" s="379" t="s">
        <v>9</v>
      </c>
      <c r="M5" s="379" t="s">
        <v>11</v>
      </c>
      <c r="N5" s="379" t="s">
        <v>12</v>
      </c>
      <c r="O5" s="379" t="s">
        <v>14</v>
      </c>
    </row>
    <row r="6" spans="1:15" s="211" customFormat="1" ht="206.25" x14ac:dyDescent="0.3">
      <c r="A6" s="368">
        <v>1</v>
      </c>
      <c r="B6" s="370" t="s">
        <v>77</v>
      </c>
      <c r="C6" s="370" t="s">
        <v>287</v>
      </c>
      <c r="D6" s="370" t="s">
        <v>299</v>
      </c>
      <c r="E6" s="426" t="s">
        <v>294</v>
      </c>
      <c r="F6" s="372" t="s">
        <v>285</v>
      </c>
      <c r="G6" s="321" t="s">
        <v>290</v>
      </c>
      <c r="H6" s="422">
        <v>2913</v>
      </c>
      <c r="I6" s="372" t="s">
        <v>1</v>
      </c>
      <c r="J6" s="370" t="s">
        <v>286</v>
      </c>
      <c r="K6" s="373">
        <v>208104.72</v>
      </c>
      <c r="L6" s="370" t="s">
        <v>10</v>
      </c>
      <c r="M6" s="370" t="s">
        <v>10</v>
      </c>
      <c r="N6" s="370" t="s">
        <v>10</v>
      </c>
      <c r="O6" s="370" t="s">
        <v>24</v>
      </c>
    </row>
    <row r="7" spans="1:15" s="211" customFormat="1" ht="206.25" x14ac:dyDescent="0.3">
      <c r="A7" s="213">
        <v>2</v>
      </c>
      <c r="B7" s="370" t="s">
        <v>88</v>
      </c>
      <c r="C7" s="222" t="s">
        <v>288</v>
      </c>
      <c r="D7" s="370" t="s">
        <v>300</v>
      </c>
      <c r="E7" s="470" t="s">
        <v>295</v>
      </c>
      <c r="F7" s="372" t="s">
        <v>462</v>
      </c>
      <c r="G7" s="321" t="s">
        <v>289</v>
      </c>
      <c r="H7" s="309">
        <v>11571</v>
      </c>
      <c r="I7" s="222" t="s">
        <v>1</v>
      </c>
      <c r="J7" s="222" t="s">
        <v>291</v>
      </c>
      <c r="K7" s="221" t="s">
        <v>292</v>
      </c>
      <c r="L7" s="222" t="s">
        <v>10</v>
      </c>
      <c r="M7" s="222" t="s">
        <v>10</v>
      </c>
      <c r="N7" s="222" t="s">
        <v>10</v>
      </c>
      <c r="O7" s="371" t="s">
        <v>24</v>
      </c>
    </row>
    <row r="8" spans="1:15" s="211" customFormat="1" ht="206.25" x14ac:dyDescent="0.3">
      <c r="A8" s="369">
        <v>3</v>
      </c>
      <c r="B8" s="370" t="s">
        <v>89</v>
      </c>
      <c r="C8" s="299" t="s">
        <v>293</v>
      </c>
      <c r="D8" s="370" t="s">
        <v>301</v>
      </c>
      <c r="E8" s="470" t="s">
        <v>296</v>
      </c>
      <c r="F8" s="372" t="s">
        <v>462</v>
      </c>
      <c r="G8" s="321" t="s">
        <v>297</v>
      </c>
      <c r="H8" s="374">
        <v>13333</v>
      </c>
      <c r="I8" s="299" t="s">
        <v>1</v>
      </c>
      <c r="J8" s="299" t="s">
        <v>291</v>
      </c>
      <c r="K8" s="375">
        <v>702516</v>
      </c>
      <c r="L8" s="299" t="s">
        <v>10</v>
      </c>
      <c r="M8" s="433" t="s">
        <v>298</v>
      </c>
      <c r="N8" s="299"/>
      <c r="O8" s="376"/>
    </row>
    <row r="9" spans="1:15" s="211" customFormat="1" ht="206.25" x14ac:dyDescent="0.3">
      <c r="A9" s="213">
        <v>4</v>
      </c>
      <c r="B9" s="370" t="s">
        <v>90</v>
      </c>
      <c r="C9" s="222" t="s">
        <v>309</v>
      </c>
      <c r="D9" s="222" t="s">
        <v>302</v>
      </c>
      <c r="E9" s="471" t="s">
        <v>303</v>
      </c>
      <c r="F9" s="372" t="s">
        <v>462</v>
      </c>
      <c r="G9" s="321" t="s">
        <v>304</v>
      </c>
      <c r="H9" s="220">
        <v>2794</v>
      </c>
      <c r="I9" s="222" t="s">
        <v>1</v>
      </c>
      <c r="J9" s="370" t="s">
        <v>286</v>
      </c>
      <c r="K9" s="220" t="s">
        <v>305</v>
      </c>
      <c r="L9" s="222" t="s">
        <v>10</v>
      </c>
      <c r="M9" s="434"/>
      <c r="N9" s="222"/>
      <c r="O9" s="371"/>
    </row>
    <row r="10" spans="1:15" s="211" customFormat="1" ht="206.25" x14ac:dyDescent="0.3">
      <c r="A10" s="213">
        <v>5</v>
      </c>
      <c r="B10" s="370" t="s">
        <v>91</v>
      </c>
      <c r="C10" s="222" t="s">
        <v>308</v>
      </c>
      <c r="D10" s="222" t="s">
        <v>306</v>
      </c>
      <c r="E10" s="426" t="s">
        <v>307</v>
      </c>
      <c r="F10" s="372" t="s">
        <v>462</v>
      </c>
      <c r="G10" s="321" t="s">
        <v>956</v>
      </c>
      <c r="H10" s="220">
        <v>5000</v>
      </c>
      <c r="I10" s="222" t="s">
        <v>1</v>
      </c>
      <c r="J10" s="370" t="s">
        <v>286</v>
      </c>
      <c r="K10" s="221" t="s">
        <v>310</v>
      </c>
      <c r="L10" s="222"/>
      <c r="M10" s="435"/>
      <c r="N10" s="222"/>
      <c r="O10" s="371"/>
    </row>
    <row r="11" spans="1:15" s="211" customFormat="1" ht="206.25" x14ac:dyDescent="0.3">
      <c r="A11" s="213">
        <v>6</v>
      </c>
      <c r="B11" s="370" t="s">
        <v>92</v>
      </c>
      <c r="C11" s="222" t="s">
        <v>311</v>
      </c>
      <c r="D11" s="370" t="s">
        <v>312</v>
      </c>
      <c r="E11" s="426" t="s">
        <v>313</v>
      </c>
      <c r="F11" s="372" t="s">
        <v>462</v>
      </c>
      <c r="G11" s="321" t="s">
        <v>314</v>
      </c>
      <c r="H11" s="220">
        <v>228</v>
      </c>
      <c r="I11" s="222" t="s">
        <v>1</v>
      </c>
      <c r="J11" s="370" t="s">
        <v>286</v>
      </c>
      <c r="K11" s="221" t="s">
        <v>315</v>
      </c>
      <c r="L11" s="222"/>
      <c r="M11" s="222"/>
      <c r="N11" s="222"/>
      <c r="O11" s="371"/>
    </row>
    <row r="12" spans="1:15" s="211" customFormat="1" ht="206.25" x14ac:dyDescent="0.3">
      <c r="A12" s="213">
        <v>7</v>
      </c>
      <c r="B12" s="370" t="s">
        <v>93</v>
      </c>
      <c r="C12" s="222" t="s">
        <v>316</v>
      </c>
      <c r="D12" s="370" t="s">
        <v>317</v>
      </c>
      <c r="E12" s="426" t="s">
        <v>318</v>
      </c>
      <c r="F12" s="372" t="s">
        <v>462</v>
      </c>
      <c r="G12" s="321" t="s">
        <v>319</v>
      </c>
      <c r="H12" s="220">
        <v>543</v>
      </c>
      <c r="I12" s="222" t="s">
        <v>1</v>
      </c>
      <c r="J12" s="222" t="s">
        <v>80</v>
      </c>
      <c r="K12" s="221">
        <v>52605.84</v>
      </c>
      <c r="L12" s="222"/>
      <c r="M12" s="222"/>
      <c r="N12" s="222"/>
      <c r="O12" s="371"/>
    </row>
    <row r="13" spans="1:15" s="211" customFormat="1" ht="206.25" x14ac:dyDescent="0.3">
      <c r="A13" s="213">
        <v>8</v>
      </c>
      <c r="B13" s="370" t="s">
        <v>94</v>
      </c>
      <c r="C13" s="222" t="s">
        <v>320</v>
      </c>
      <c r="D13" s="370" t="s">
        <v>321</v>
      </c>
      <c r="E13" s="426" t="s">
        <v>322</v>
      </c>
      <c r="F13" s="372" t="s">
        <v>462</v>
      </c>
      <c r="G13" s="321" t="s">
        <v>957</v>
      </c>
      <c r="H13" s="220">
        <v>2878</v>
      </c>
      <c r="I13" s="222" t="s">
        <v>1</v>
      </c>
      <c r="J13" s="418" t="s">
        <v>218</v>
      </c>
      <c r="K13" s="221" t="s">
        <v>323</v>
      </c>
      <c r="L13" s="222"/>
      <c r="M13" s="222"/>
      <c r="N13" s="222" t="s">
        <v>324</v>
      </c>
      <c r="O13" s="371"/>
    </row>
    <row r="14" spans="1:15" s="211" customFormat="1" ht="206.25" x14ac:dyDescent="0.3">
      <c r="A14" s="213">
        <v>9</v>
      </c>
      <c r="B14" s="370" t="s">
        <v>95</v>
      </c>
      <c r="C14" s="222" t="s">
        <v>325</v>
      </c>
      <c r="D14" s="370" t="s">
        <v>326</v>
      </c>
      <c r="E14" s="426" t="s">
        <v>327</v>
      </c>
      <c r="F14" s="372" t="s">
        <v>462</v>
      </c>
      <c r="G14" s="321" t="s">
        <v>328</v>
      </c>
      <c r="H14" s="220">
        <v>4127</v>
      </c>
      <c r="I14" s="222" t="s">
        <v>1</v>
      </c>
      <c r="J14" s="418" t="s">
        <v>218</v>
      </c>
      <c r="K14" s="221">
        <v>161572.04999999999</v>
      </c>
      <c r="L14" s="222"/>
      <c r="M14" s="222"/>
      <c r="N14" s="222" t="s">
        <v>324</v>
      </c>
      <c r="O14" s="371"/>
    </row>
    <row r="15" spans="1:15" s="211" customFormat="1" ht="206.25" x14ac:dyDescent="0.3">
      <c r="A15" s="213">
        <v>10</v>
      </c>
      <c r="B15" s="370" t="s">
        <v>96</v>
      </c>
      <c r="C15" s="222" t="s">
        <v>329</v>
      </c>
      <c r="D15" s="370" t="s">
        <v>330</v>
      </c>
      <c r="E15" s="426" t="s">
        <v>331</v>
      </c>
      <c r="F15" s="372" t="s">
        <v>462</v>
      </c>
      <c r="G15" s="321" t="s">
        <v>332</v>
      </c>
      <c r="H15" s="220">
        <v>5074</v>
      </c>
      <c r="I15" s="222" t="s">
        <v>1</v>
      </c>
      <c r="J15" s="418" t="s">
        <v>218</v>
      </c>
      <c r="K15" s="221">
        <v>3200270.88</v>
      </c>
      <c r="L15" s="222"/>
      <c r="M15" s="424" t="s">
        <v>333</v>
      </c>
      <c r="N15" s="222" t="s">
        <v>324</v>
      </c>
      <c r="O15" s="371"/>
    </row>
    <row r="16" spans="1:15" s="212" customFormat="1" ht="206.25" x14ac:dyDescent="0.3">
      <c r="A16" s="213">
        <v>11</v>
      </c>
      <c r="B16" s="370" t="s">
        <v>97</v>
      </c>
      <c r="C16" s="222" t="s">
        <v>334</v>
      </c>
      <c r="D16" s="370" t="s">
        <v>336</v>
      </c>
      <c r="E16" s="426" t="s">
        <v>335</v>
      </c>
      <c r="F16" s="372" t="s">
        <v>462</v>
      </c>
      <c r="G16" s="426" t="s">
        <v>429</v>
      </c>
      <c r="H16" s="220">
        <v>961</v>
      </c>
      <c r="I16" s="222" t="s">
        <v>1</v>
      </c>
      <c r="J16" s="370" t="s">
        <v>286</v>
      </c>
      <c r="K16" s="221">
        <v>68653</v>
      </c>
      <c r="L16" s="222"/>
      <c r="M16" s="222"/>
      <c r="N16" s="222"/>
      <c r="O16" s="436"/>
    </row>
    <row r="17" spans="1:15" s="211" customFormat="1" ht="206.25" x14ac:dyDescent="0.3">
      <c r="A17" s="213">
        <v>12</v>
      </c>
      <c r="B17" s="370" t="s">
        <v>98</v>
      </c>
      <c r="C17" s="222" t="s">
        <v>334</v>
      </c>
      <c r="D17" s="370" t="s">
        <v>337</v>
      </c>
      <c r="E17" s="426" t="s">
        <v>338</v>
      </c>
      <c r="F17" s="372" t="s">
        <v>462</v>
      </c>
      <c r="G17" s="423" t="s">
        <v>430</v>
      </c>
      <c r="H17" s="220">
        <v>2667</v>
      </c>
      <c r="I17" s="222" t="s">
        <v>1</v>
      </c>
      <c r="J17" s="370" t="s">
        <v>286</v>
      </c>
      <c r="K17" s="221">
        <v>190530</v>
      </c>
      <c r="L17" s="222"/>
      <c r="M17" s="222"/>
      <c r="N17" s="222"/>
      <c r="O17" s="371"/>
    </row>
    <row r="18" spans="1:15" s="211" customFormat="1" ht="206.25" x14ac:dyDescent="0.3">
      <c r="A18" s="213">
        <v>13</v>
      </c>
      <c r="B18" s="370" t="s">
        <v>99</v>
      </c>
      <c r="C18" s="222" t="s">
        <v>334</v>
      </c>
      <c r="D18" s="370" t="s">
        <v>339</v>
      </c>
      <c r="E18" s="426" t="s">
        <v>340</v>
      </c>
      <c r="F18" s="372" t="s">
        <v>462</v>
      </c>
      <c r="G18" s="423" t="s">
        <v>431</v>
      </c>
      <c r="H18" s="220">
        <v>1638</v>
      </c>
      <c r="I18" s="222" t="s">
        <v>1</v>
      </c>
      <c r="J18" s="370" t="s">
        <v>286</v>
      </c>
      <c r="K18" s="221">
        <v>117018</v>
      </c>
      <c r="L18" s="222"/>
      <c r="M18" s="222"/>
      <c r="N18" s="222"/>
      <c r="O18" s="371"/>
    </row>
    <row r="19" spans="1:15" s="211" customFormat="1" ht="206.25" x14ac:dyDescent="0.3">
      <c r="A19" s="213">
        <v>14</v>
      </c>
      <c r="B19" s="370" t="s">
        <v>100</v>
      </c>
      <c r="C19" s="222" t="s">
        <v>334</v>
      </c>
      <c r="D19" s="370" t="s">
        <v>330</v>
      </c>
      <c r="E19" s="426" t="s">
        <v>341</v>
      </c>
      <c r="F19" s="372" t="s">
        <v>462</v>
      </c>
      <c r="G19" s="423" t="s">
        <v>432</v>
      </c>
      <c r="H19" s="220">
        <v>2948</v>
      </c>
      <c r="I19" s="222" t="s">
        <v>1</v>
      </c>
      <c r="J19" s="370" t="s">
        <v>286</v>
      </c>
      <c r="K19" s="221">
        <v>210605</v>
      </c>
      <c r="L19" s="222"/>
      <c r="M19" s="222"/>
      <c r="N19" s="222"/>
      <c r="O19" s="371"/>
    </row>
    <row r="20" spans="1:15" s="211" customFormat="1" ht="206.25" x14ac:dyDescent="0.3">
      <c r="A20" s="213">
        <v>15</v>
      </c>
      <c r="B20" s="370" t="s">
        <v>101</v>
      </c>
      <c r="C20" s="222" t="s">
        <v>342</v>
      </c>
      <c r="D20" s="370" t="s">
        <v>343</v>
      </c>
      <c r="E20" s="426" t="s">
        <v>344</v>
      </c>
      <c r="F20" s="372" t="s">
        <v>462</v>
      </c>
      <c r="G20" s="423" t="s">
        <v>433</v>
      </c>
      <c r="H20" s="220">
        <v>1100</v>
      </c>
      <c r="I20" s="222" t="s">
        <v>1</v>
      </c>
      <c r="J20" s="370" t="s">
        <v>286</v>
      </c>
      <c r="K20" s="246">
        <v>157828</v>
      </c>
      <c r="L20" s="222"/>
      <c r="M20" s="222"/>
      <c r="N20" s="222"/>
      <c r="O20" s="371"/>
    </row>
    <row r="21" spans="1:15" s="211" customFormat="1" ht="206.25" x14ac:dyDescent="0.3">
      <c r="A21" s="213">
        <v>16</v>
      </c>
      <c r="B21" s="370" t="s">
        <v>102</v>
      </c>
      <c r="C21" s="222" t="s">
        <v>345</v>
      </c>
      <c r="D21" s="370" t="s">
        <v>346</v>
      </c>
      <c r="E21" s="426" t="s">
        <v>347</v>
      </c>
      <c r="F21" s="372" t="s">
        <v>462</v>
      </c>
      <c r="G21" s="423" t="s">
        <v>434</v>
      </c>
      <c r="H21" s="220">
        <v>21167</v>
      </c>
      <c r="I21" s="222" t="s">
        <v>1</v>
      </c>
      <c r="J21" s="222" t="s">
        <v>86</v>
      </c>
      <c r="K21" s="221" t="s">
        <v>348</v>
      </c>
      <c r="L21" s="222"/>
      <c r="M21" s="222"/>
      <c r="N21" s="222"/>
      <c r="O21" s="371"/>
    </row>
    <row r="22" spans="1:15" s="211" customFormat="1" ht="206.25" x14ac:dyDescent="0.3">
      <c r="A22" s="213">
        <v>17</v>
      </c>
      <c r="B22" s="370" t="s">
        <v>103</v>
      </c>
      <c r="C22" s="222" t="s">
        <v>349</v>
      </c>
      <c r="D22" s="370" t="s">
        <v>350</v>
      </c>
      <c r="E22" s="424" t="s">
        <v>351</v>
      </c>
      <c r="F22" s="372" t="s">
        <v>462</v>
      </c>
      <c r="G22" s="423" t="s">
        <v>435</v>
      </c>
      <c r="H22" s="220">
        <v>4751</v>
      </c>
      <c r="I22" s="222" t="s">
        <v>1</v>
      </c>
      <c r="J22" s="222" t="s">
        <v>86</v>
      </c>
      <c r="K22" s="221" t="s">
        <v>352</v>
      </c>
      <c r="L22" s="222"/>
      <c r="M22" s="222"/>
      <c r="N22" s="222"/>
      <c r="O22" s="371"/>
    </row>
    <row r="23" spans="1:15" s="211" customFormat="1" ht="206.25" x14ac:dyDescent="0.3">
      <c r="A23" s="213">
        <v>18</v>
      </c>
      <c r="B23" s="370" t="s">
        <v>104</v>
      </c>
      <c r="C23" s="222" t="s">
        <v>353</v>
      </c>
      <c r="D23" s="370" t="s">
        <v>354</v>
      </c>
      <c r="E23" s="472" t="s">
        <v>355</v>
      </c>
      <c r="F23" s="372" t="s">
        <v>462</v>
      </c>
      <c r="G23" s="469" t="s">
        <v>356</v>
      </c>
      <c r="H23" s="309">
        <v>1191</v>
      </c>
      <c r="I23" s="222" t="s">
        <v>1</v>
      </c>
      <c r="J23" s="370" t="s">
        <v>286</v>
      </c>
      <c r="K23" s="221">
        <v>335972.91</v>
      </c>
      <c r="L23" s="222"/>
      <c r="M23" s="222"/>
      <c r="N23" s="222"/>
      <c r="O23" s="371"/>
    </row>
    <row r="24" spans="1:15" s="211" customFormat="1" ht="207" thickBot="1" x14ac:dyDescent="0.35">
      <c r="A24" s="213">
        <v>19</v>
      </c>
      <c r="B24" s="370" t="s">
        <v>105</v>
      </c>
      <c r="C24" s="222" t="s">
        <v>357</v>
      </c>
      <c r="D24" s="370" t="s">
        <v>358</v>
      </c>
      <c r="E24" s="438" t="s">
        <v>359</v>
      </c>
      <c r="F24" s="372" t="s">
        <v>462</v>
      </c>
      <c r="G24" s="423" t="s">
        <v>360</v>
      </c>
      <c r="H24" s="425">
        <v>5000</v>
      </c>
      <c r="I24" s="222" t="s">
        <v>81</v>
      </c>
      <c r="J24" s="222" t="s">
        <v>86</v>
      </c>
      <c r="K24" s="221" t="s">
        <v>361</v>
      </c>
      <c r="L24" s="222"/>
      <c r="M24" s="222"/>
      <c r="N24" s="222"/>
      <c r="O24" s="371"/>
    </row>
    <row r="25" spans="1:15" s="211" customFormat="1" ht="207" thickBot="1" x14ac:dyDescent="0.35">
      <c r="A25" s="213">
        <v>20</v>
      </c>
      <c r="B25" s="370" t="s">
        <v>106</v>
      </c>
      <c r="C25" s="222" t="s">
        <v>362</v>
      </c>
      <c r="D25" s="222" t="s">
        <v>363</v>
      </c>
      <c r="E25" s="438" t="s">
        <v>359</v>
      </c>
      <c r="F25" s="372" t="s">
        <v>462</v>
      </c>
      <c r="G25" s="423" t="s">
        <v>360</v>
      </c>
      <c r="H25" s="220">
        <v>4550</v>
      </c>
      <c r="I25" s="222" t="s">
        <v>81</v>
      </c>
      <c r="J25" s="222" t="s">
        <v>86</v>
      </c>
      <c r="K25" s="221" t="s">
        <v>361</v>
      </c>
      <c r="L25" s="222"/>
      <c r="M25" s="197" t="s">
        <v>364</v>
      </c>
      <c r="N25" s="222"/>
      <c r="O25" s="371"/>
    </row>
    <row r="26" spans="1:15" s="212" customFormat="1" ht="225" x14ac:dyDescent="0.3">
      <c r="A26" s="213">
        <v>21</v>
      </c>
      <c r="B26" s="370" t="s">
        <v>107</v>
      </c>
      <c r="C26" s="222" t="s">
        <v>365</v>
      </c>
      <c r="D26" s="370" t="s">
        <v>366</v>
      </c>
      <c r="E26" s="426" t="s">
        <v>367</v>
      </c>
      <c r="F26" s="372" t="s">
        <v>462</v>
      </c>
      <c r="G26" s="423" t="s">
        <v>436</v>
      </c>
      <c r="H26" s="220">
        <v>1779</v>
      </c>
      <c r="I26" s="222" t="s">
        <v>1</v>
      </c>
      <c r="J26" s="222" t="s">
        <v>82</v>
      </c>
      <c r="K26" s="221" t="s">
        <v>368</v>
      </c>
      <c r="L26" s="222"/>
      <c r="M26" s="222"/>
      <c r="N26" s="222" t="s">
        <v>369</v>
      </c>
      <c r="O26" s="371"/>
    </row>
    <row r="27" spans="1:15" s="211" customFormat="1" ht="225" x14ac:dyDescent="0.3">
      <c r="A27" s="213">
        <v>22</v>
      </c>
      <c r="B27" s="370" t="s">
        <v>108</v>
      </c>
      <c r="C27" s="222" t="s">
        <v>370</v>
      </c>
      <c r="D27" s="370" t="s">
        <v>371</v>
      </c>
      <c r="E27" s="426" t="s">
        <v>372</v>
      </c>
      <c r="F27" s="372" t="s">
        <v>462</v>
      </c>
      <c r="G27" s="423" t="s">
        <v>379</v>
      </c>
      <c r="H27" s="220">
        <v>2265</v>
      </c>
      <c r="I27" s="222" t="s">
        <v>1</v>
      </c>
      <c r="J27" s="222" t="s">
        <v>82</v>
      </c>
      <c r="K27" s="221" t="s">
        <v>373</v>
      </c>
      <c r="L27" s="222"/>
      <c r="M27" s="222"/>
      <c r="N27" s="222" t="s">
        <v>369</v>
      </c>
      <c r="O27" s="371"/>
    </row>
    <row r="28" spans="1:15" s="211" customFormat="1" ht="206.25" x14ac:dyDescent="0.3">
      <c r="A28" s="213">
        <v>23</v>
      </c>
      <c r="B28" s="370" t="s">
        <v>109</v>
      </c>
      <c r="C28" s="222" t="s">
        <v>374</v>
      </c>
      <c r="D28" s="370" t="s">
        <v>375</v>
      </c>
      <c r="E28" s="470" t="s">
        <v>376</v>
      </c>
      <c r="F28" s="372" t="s">
        <v>462</v>
      </c>
      <c r="G28" s="423" t="s">
        <v>380</v>
      </c>
      <c r="H28" s="220">
        <v>1060</v>
      </c>
      <c r="I28" s="222" t="s">
        <v>1</v>
      </c>
      <c r="J28" s="222" t="s">
        <v>82</v>
      </c>
      <c r="K28" s="221" t="s">
        <v>377</v>
      </c>
      <c r="L28" s="222"/>
      <c r="M28" s="424" t="s">
        <v>378</v>
      </c>
      <c r="N28" s="222" t="s">
        <v>369</v>
      </c>
      <c r="O28" s="371"/>
    </row>
    <row r="29" spans="1:15" s="211" customFormat="1" ht="206.25" x14ac:dyDescent="0.3">
      <c r="A29" s="213">
        <v>24</v>
      </c>
      <c r="B29" s="370" t="s">
        <v>110</v>
      </c>
      <c r="C29" s="222" t="s">
        <v>381</v>
      </c>
      <c r="D29" s="370" t="s">
        <v>382</v>
      </c>
      <c r="E29" s="426" t="s">
        <v>383</v>
      </c>
      <c r="F29" s="372" t="s">
        <v>462</v>
      </c>
      <c r="G29" s="423" t="s">
        <v>384</v>
      </c>
      <c r="H29" s="220">
        <v>951</v>
      </c>
      <c r="I29" s="222" t="s">
        <v>1</v>
      </c>
      <c r="J29" s="222" t="s">
        <v>82</v>
      </c>
      <c r="K29" s="221" t="s">
        <v>385</v>
      </c>
      <c r="L29" s="222"/>
      <c r="M29" s="222"/>
      <c r="N29" s="222" t="s">
        <v>369</v>
      </c>
      <c r="O29" s="371"/>
    </row>
    <row r="30" spans="1:15" s="211" customFormat="1" ht="206.25" x14ac:dyDescent="0.3">
      <c r="A30" s="213">
        <v>25</v>
      </c>
      <c r="B30" s="370" t="s">
        <v>111</v>
      </c>
      <c r="C30" s="222" t="s">
        <v>386</v>
      </c>
      <c r="D30" s="222" t="s">
        <v>387</v>
      </c>
      <c r="E30" s="426" t="s">
        <v>388</v>
      </c>
      <c r="F30" s="372" t="s">
        <v>462</v>
      </c>
      <c r="G30" s="423" t="s">
        <v>389</v>
      </c>
      <c r="H30" s="309">
        <v>3600</v>
      </c>
      <c r="I30" s="222" t="s">
        <v>1</v>
      </c>
      <c r="J30" s="222" t="s">
        <v>82</v>
      </c>
      <c r="K30" s="221">
        <v>172548</v>
      </c>
      <c r="L30" s="222"/>
      <c r="M30" s="222"/>
      <c r="N30" s="222" t="s">
        <v>369</v>
      </c>
      <c r="O30" s="371"/>
    </row>
    <row r="31" spans="1:15" s="211" customFormat="1" ht="206.25" x14ac:dyDescent="0.3">
      <c r="A31" s="213">
        <v>26</v>
      </c>
      <c r="B31" s="370" t="s">
        <v>112</v>
      </c>
      <c r="C31" s="222" t="s">
        <v>390</v>
      </c>
      <c r="D31" s="370" t="s">
        <v>391</v>
      </c>
      <c r="E31" s="426" t="s">
        <v>392</v>
      </c>
      <c r="F31" s="372" t="s">
        <v>462</v>
      </c>
      <c r="G31" s="423" t="s">
        <v>393</v>
      </c>
      <c r="H31" s="309">
        <v>6118</v>
      </c>
      <c r="I31" s="222" t="s">
        <v>1</v>
      </c>
      <c r="J31" s="222" t="s">
        <v>82</v>
      </c>
      <c r="K31" s="221" t="s">
        <v>394</v>
      </c>
      <c r="L31" s="222"/>
      <c r="M31" s="222"/>
      <c r="N31" s="222" t="s">
        <v>369</v>
      </c>
      <c r="O31" s="371"/>
    </row>
    <row r="32" spans="1:15" s="211" customFormat="1" ht="206.25" x14ac:dyDescent="0.3">
      <c r="A32" s="213">
        <v>27</v>
      </c>
      <c r="B32" s="370" t="s">
        <v>113</v>
      </c>
      <c r="C32" s="222" t="s">
        <v>395</v>
      </c>
      <c r="D32" s="370" t="s">
        <v>396</v>
      </c>
      <c r="E32" s="426" t="s">
        <v>397</v>
      </c>
      <c r="F32" s="372" t="s">
        <v>462</v>
      </c>
      <c r="G32" s="423" t="s">
        <v>398</v>
      </c>
      <c r="H32" s="220">
        <v>3074</v>
      </c>
      <c r="I32" s="222" t="s">
        <v>1</v>
      </c>
      <c r="J32" s="222" t="s">
        <v>82</v>
      </c>
      <c r="K32" s="221" t="s">
        <v>399</v>
      </c>
      <c r="L32" s="222"/>
      <c r="M32" s="222"/>
      <c r="N32" s="222" t="s">
        <v>369</v>
      </c>
      <c r="O32" s="371"/>
    </row>
    <row r="33" spans="1:15" s="211" customFormat="1" ht="206.25" x14ac:dyDescent="0.3">
      <c r="A33" s="213">
        <v>28</v>
      </c>
      <c r="B33" s="370" t="s">
        <v>114</v>
      </c>
      <c r="C33" s="222" t="s">
        <v>400</v>
      </c>
      <c r="D33" s="370" t="s">
        <v>401</v>
      </c>
      <c r="E33" s="426" t="s">
        <v>402</v>
      </c>
      <c r="F33" s="372" t="s">
        <v>462</v>
      </c>
      <c r="G33" s="444" t="s">
        <v>403</v>
      </c>
      <c r="H33" s="309">
        <v>728</v>
      </c>
      <c r="I33" s="222" t="s">
        <v>1</v>
      </c>
      <c r="J33" s="222" t="s">
        <v>82</v>
      </c>
      <c r="K33" s="221" t="s">
        <v>404</v>
      </c>
      <c r="L33" s="222"/>
      <c r="M33" s="222"/>
      <c r="N33" s="222" t="s">
        <v>369</v>
      </c>
      <c r="O33" s="371"/>
    </row>
    <row r="34" spans="1:15" s="211" customFormat="1" ht="206.25" x14ac:dyDescent="0.3">
      <c r="A34" s="213">
        <v>29</v>
      </c>
      <c r="B34" s="370" t="s">
        <v>115</v>
      </c>
      <c r="C34" s="222" t="s">
        <v>405</v>
      </c>
      <c r="D34" s="222" t="s">
        <v>406</v>
      </c>
      <c r="E34" s="426" t="s">
        <v>407</v>
      </c>
      <c r="F34" s="372" t="s">
        <v>462</v>
      </c>
      <c r="G34" s="423" t="s">
        <v>408</v>
      </c>
      <c r="H34" s="220">
        <v>3600</v>
      </c>
      <c r="I34" s="222" t="s">
        <v>1</v>
      </c>
      <c r="J34" s="222" t="s">
        <v>82</v>
      </c>
      <c r="K34" s="221" t="s">
        <v>409</v>
      </c>
      <c r="L34" s="213"/>
      <c r="M34" s="222"/>
      <c r="N34" s="222" t="s">
        <v>369</v>
      </c>
      <c r="O34" s="371"/>
    </row>
    <row r="35" spans="1:15" s="211" customFormat="1" ht="225" x14ac:dyDescent="0.3">
      <c r="A35" s="213">
        <v>30</v>
      </c>
      <c r="B35" s="370" t="s">
        <v>116</v>
      </c>
      <c r="C35" s="222" t="s">
        <v>410</v>
      </c>
      <c r="D35" s="370" t="s">
        <v>411</v>
      </c>
      <c r="E35" s="426" t="s">
        <v>383</v>
      </c>
      <c r="F35" s="372" t="s">
        <v>462</v>
      </c>
      <c r="G35" s="423" t="s">
        <v>384</v>
      </c>
      <c r="H35" s="309">
        <v>1452</v>
      </c>
      <c r="I35" s="222" t="s">
        <v>1</v>
      </c>
      <c r="J35" s="222" t="s">
        <v>82</v>
      </c>
      <c r="K35" s="221" t="s">
        <v>412</v>
      </c>
      <c r="L35" s="222"/>
      <c r="M35" s="222"/>
      <c r="N35" s="222" t="s">
        <v>369</v>
      </c>
      <c r="O35" s="371"/>
    </row>
    <row r="36" spans="1:15" s="211" customFormat="1" ht="206.25" x14ac:dyDescent="0.3">
      <c r="A36" s="213">
        <v>31</v>
      </c>
      <c r="B36" s="370" t="s">
        <v>117</v>
      </c>
      <c r="C36" s="222" t="s">
        <v>413</v>
      </c>
      <c r="D36" s="370" t="s">
        <v>375</v>
      </c>
      <c r="E36" s="426" t="s">
        <v>414</v>
      </c>
      <c r="F36" s="372" t="s">
        <v>462</v>
      </c>
      <c r="G36" s="423" t="s">
        <v>415</v>
      </c>
      <c r="H36" s="220">
        <v>1461</v>
      </c>
      <c r="I36" s="222" t="s">
        <v>1</v>
      </c>
      <c r="J36" s="222" t="s">
        <v>82</v>
      </c>
      <c r="K36" s="221" t="s">
        <v>416</v>
      </c>
      <c r="L36" s="222"/>
      <c r="M36" s="222"/>
      <c r="N36" s="222" t="s">
        <v>369</v>
      </c>
      <c r="O36" s="371"/>
    </row>
    <row r="37" spans="1:15" s="211" customFormat="1" ht="206.25" x14ac:dyDescent="0.3">
      <c r="A37" s="213">
        <v>32</v>
      </c>
      <c r="B37" s="370" t="s">
        <v>118</v>
      </c>
      <c r="C37" s="222" t="s">
        <v>417</v>
      </c>
      <c r="D37" s="370" t="s">
        <v>418</v>
      </c>
      <c r="E37" s="426" t="s">
        <v>419</v>
      </c>
      <c r="F37" s="372" t="s">
        <v>462</v>
      </c>
      <c r="G37" s="423" t="s">
        <v>420</v>
      </c>
      <c r="H37" s="220">
        <v>1200</v>
      </c>
      <c r="I37" s="222" t="s">
        <v>1</v>
      </c>
      <c r="J37" s="222" t="s">
        <v>82</v>
      </c>
      <c r="K37" s="221">
        <v>89844</v>
      </c>
      <c r="L37" s="222"/>
      <c r="M37" s="222"/>
      <c r="N37" s="222" t="s">
        <v>369</v>
      </c>
      <c r="O37" s="371"/>
    </row>
    <row r="38" spans="1:15" s="211" customFormat="1" ht="206.25" x14ac:dyDescent="0.3">
      <c r="A38" s="213">
        <v>33</v>
      </c>
      <c r="B38" s="370" t="s">
        <v>119</v>
      </c>
      <c r="C38" s="222" t="s">
        <v>421</v>
      </c>
      <c r="D38" s="370" t="s">
        <v>422</v>
      </c>
      <c r="E38" s="426" t="s">
        <v>423</v>
      </c>
      <c r="F38" s="372" t="s">
        <v>462</v>
      </c>
      <c r="G38" s="423" t="s">
        <v>424</v>
      </c>
      <c r="H38" s="220">
        <v>2000</v>
      </c>
      <c r="I38" s="222" t="s">
        <v>1</v>
      </c>
      <c r="J38" s="370" t="s">
        <v>286</v>
      </c>
      <c r="K38" s="221">
        <v>230660</v>
      </c>
      <c r="L38" s="222"/>
      <c r="M38" s="222"/>
      <c r="N38" s="222"/>
      <c r="O38" s="371"/>
    </row>
    <row r="39" spans="1:15" s="211" customFormat="1" ht="206.25" x14ac:dyDescent="0.3">
      <c r="A39" s="213">
        <v>34</v>
      </c>
      <c r="B39" s="370" t="s">
        <v>120</v>
      </c>
      <c r="C39" s="222" t="s">
        <v>425</v>
      </c>
      <c r="D39" s="222" t="s">
        <v>426</v>
      </c>
      <c r="E39" s="426" t="s">
        <v>427</v>
      </c>
      <c r="F39" s="372" t="s">
        <v>462</v>
      </c>
      <c r="G39" s="423" t="s">
        <v>428</v>
      </c>
      <c r="H39" s="220">
        <v>6827</v>
      </c>
      <c r="I39" s="222" t="s">
        <v>1</v>
      </c>
      <c r="J39" s="370" t="s">
        <v>286</v>
      </c>
      <c r="K39" s="221">
        <v>393849.63</v>
      </c>
      <c r="L39" s="222"/>
      <c r="M39" s="222"/>
      <c r="N39" s="222"/>
      <c r="O39" s="371"/>
    </row>
    <row r="40" spans="1:15" s="218" customFormat="1" ht="135" customHeight="1" x14ac:dyDescent="0.3">
      <c r="A40" s="213">
        <v>35</v>
      </c>
      <c r="B40" s="370" t="s">
        <v>963</v>
      </c>
      <c r="C40" s="222" t="s">
        <v>964</v>
      </c>
      <c r="D40" s="370" t="s">
        <v>965</v>
      </c>
      <c r="E40" s="426" t="s">
        <v>971</v>
      </c>
      <c r="F40" s="372" t="s">
        <v>462</v>
      </c>
      <c r="G40" s="423" t="s">
        <v>966</v>
      </c>
      <c r="H40" s="220">
        <v>802</v>
      </c>
      <c r="I40" s="222" t="s">
        <v>1</v>
      </c>
      <c r="J40" s="370" t="s">
        <v>286</v>
      </c>
      <c r="K40" s="221">
        <v>81852.12</v>
      </c>
      <c r="L40" s="222"/>
      <c r="M40" s="222"/>
      <c r="N40" s="222"/>
      <c r="O40" s="371"/>
    </row>
  </sheetData>
  <autoFilter ref="A5:O39"/>
  <mergeCells count="3">
    <mergeCell ref="G2:J2"/>
    <mergeCell ref="N1:O1"/>
    <mergeCell ref="A3:O3"/>
  </mergeCells>
  <pageMargins left="0.19685039370078741" right="0.19685039370078741" top="0.43307086614173229" bottom="0.19685039370078741" header="0.19685039370078741" footer="0.15748031496062992"/>
  <pageSetup paperSize="9" scale="48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1"/>
  <sheetViews>
    <sheetView tabSelected="1" topLeftCell="E33" zoomScale="60" zoomScaleNormal="60" workbookViewId="0">
      <selection activeCell="I35" sqref="I35"/>
    </sheetView>
  </sheetViews>
  <sheetFormatPr defaultColWidth="12" defaultRowHeight="12.75" x14ac:dyDescent="0.2"/>
  <cols>
    <col min="1" max="1" width="16.85546875" style="161" customWidth="1"/>
    <col min="2" max="2" width="8.7109375" style="161" customWidth="1"/>
    <col min="3" max="3" width="18.5703125" style="165" customWidth="1"/>
    <col min="4" max="4" width="12.140625" style="165" customWidth="1"/>
    <col min="5" max="5" width="29.28515625" style="161" customWidth="1"/>
    <col min="6" max="6" width="28.28515625" style="161" customWidth="1"/>
    <col min="7" max="7" width="17" style="161" customWidth="1"/>
    <col min="8" max="8" width="28.85546875" style="161" customWidth="1"/>
    <col min="9" max="9" width="22.140625" style="161" customWidth="1"/>
    <col min="10" max="10" width="27.7109375" style="161" customWidth="1"/>
    <col min="11" max="11" width="12.28515625" style="161" customWidth="1"/>
    <col min="12" max="12" width="20.7109375" style="161" customWidth="1"/>
    <col min="13" max="13" width="26.42578125" style="161" customWidth="1"/>
    <col min="14" max="14" width="19" style="161" customWidth="1"/>
    <col min="15" max="15" width="18.140625" style="161" customWidth="1"/>
    <col min="16" max="16" width="18.5703125" style="166" customWidth="1"/>
    <col min="17" max="17" width="19.7109375" style="166" customWidth="1"/>
    <col min="18" max="18" width="16.7109375" style="161" customWidth="1"/>
    <col min="19" max="19" width="13.140625" style="161" customWidth="1"/>
    <col min="20" max="20" width="15.85546875" style="161" customWidth="1"/>
    <col min="21" max="16384" width="12" style="161"/>
  </cols>
  <sheetData>
    <row r="1" spans="1:22" ht="18.75" customHeight="1" x14ac:dyDescent="0.2">
      <c r="Q1" s="167"/>
      <c r="R1" s="487"/>
      <c r="S1" s="487"/>
      <c r="T1" s="487"/>
      <c r="U1" s="168"/>
      <c r="V1" s="168"/>
    </row>
    <row r="2" spans="1:22" ht="25.5" customHeight="1" x14ac:dyDescent="0.2">
      <c r="E2" s="484" t="s">
        <v>241</v>
      </c>
      <c r="F2" s="484"/>
      <c r="G2" s="484"/>
      <c r="H2" s="484"/>
      <c r="I2" s="484"/>
      <c r="J2" s="484"/>
      <c r="K2" s="484"/>
      <c r="L2" s="484"/>
      <c r="M2" s="484"/>
      <c r="N2" s="484"/>
      <c r="R2" s="166"/>
      <c r="S2" s="169"/>
    </row>
    <row r="3" spans="1:22" s="386" customFormat="1" ht="45.75" customHeight="1" x14ac:dyDescent="0.25">
      <c r="A3" s="412" t="s">
        <v>946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4"/>
    </row>
    <row r="4" spans="1:22" s="170" customFormat="1" hidden="1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71"/>
    </row>
    <row r="5" spans="1:22" s="50" customFormat="1" ht="185.25" customHeight="1" x14ac:dyDescent="0.2">
      <c r="A5" s="172" t="s">
        <v>51</v>
      </c>
      <c r="B5" s="172" t="s">
        <v>18</v>
      </c>
      <c r="C5" s="172" t="s">
        <v>52</v>
      </c>
      <c r="D5" s="172" t="s">
        <v>254</v>
      </c>
      <c r="E5" s="172" t="s">
        <v>53</v>
      </c>
      <c r="F5" s="173" t="s">
        <v>124</v>
      </c>
      <c r="G5" s="172" t="s">
        <v>256</v>
      </c>
      <c r="H5" s="172" t="s">
        <v>43</v>
      </c>
      <c r="I5" s="172" t="s">
        <v>55</v>
      </c>
      <c r="J5" s="157" t="s">
        <v>58</v>
      </c>
      <c r="K5" s="172" t="s">
        <v>54</v>
      </c>
      <c r="L5" s="172" t="s">
        <v>257</v>
      </c>
      <c r="M5" s="172" t="s">
        <v>56</v>
      </c>
      <c r="N5" s="172" t="s">
        <v>57</v>
      </c>
      <c r="O5" s="157" t="s">
        <v>83</v>
      </c>
      <c r="P5" s="174" t="s">
        <v>20</v>
      </c>
      <c r="Q5" s="174" t="s">
        <v>36</v>
      </c>
      <c r="R5" s="172" t="s">
        <v>59</v>
      </c>
      <c r="S5" s="172" t="s">
        <v>84</v>
      </c>
      <c r="T5" s="172" t="s">
        <v>60</v>
      </c>
    </row>
    <row r="6" spans="1:22" s="170" customFormat="1" x14ac:dyDescent="0.2">
      <c r="A6" s="175" t="s">
        <v>64</v>
      </c>
      <c r="B6" s="176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77"/>
    </row>
    <row r="7" spans="1:22" s="170" customFormat="1" x14ac:dyDescent="0.2">
      <c r="A7" s="178" t="s">
        <v>87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79"/>
    </row>
    <row r="8" spans="1:22" s="217" customFormat="1" ht="225" x14ac:dyDescent="0.3">
      <c r="A8" s="219" t="s">
        <v>151</v>
      </c>
      <c r="B8" s="219" t="s">
        <v>252</v>
      </c>
      <c r="C8" s="418" t="s">
        <v>437</v>
      </c>
      <c r="D8" s="219" t="s">
        <v>255</v>
      </c>
      <c r="E8" s="219" t="s">
        <v>438</v>
      </c>
      <c r="F8" s="424" t="s">
        <v>439</v>
      </c>
      <c r="G8" s="440"/>
      <c r="H8" s="372" t="s">
        <v>462</v>
      </c>
      <c r="I8" s="187" t="s">
        <v>440</v>
      </c>
      <c r="J8" s="219" t="s">
        <v>441</v>
      </c>
      <c r="K8" s="220">
        <v>711.5</v>
      </c>
      <c r="L8" s="219" t="s">
        <v>442</v>
      </c>
      <c r="M8" s="372" t="s">
        <v>285</v>
      </c>
      <c r="N8" s="219"/>
      <c r="O8" s="219"/>
      <c r="P8" s="221" t="s">
        <v>443</v>
      </c>
      <c r="Q8" s="222">
        <v>10763451</v>
      </c>
      <c r="R8" s="219" t="s">
        <v>0</v>
      </c>
      <c r="S8" s="219" t="s">
        <v>0</v>
      </c>
      <c r="T8" s="219" t="s">
        <v>0</v>
      </c>
    </row>
    <row r="9" spans="1:22" s="217" customFormat="1" ht="244.5" thickBot="1" x14ac:dyDescent="0.35">
      <c r="A9" s="219" t="s">
        <v>152</v>
      </c>
      <c r="B9" s="219" t="s">
        <v>252</v>
      </c>
      <c r="C9" s="418" t="s">
        <v>444</v>
      </c>
      <c r="D9" s="219" t="s">
        <v>22</v>
      </c>
      <c r="E9" s="370" t="s">
        <v>321</v>
      </c>
      <c r="F9" s="424" t="s">
        <v>445</v>
      </c>
      <c r="G9" s="219"/>
      <c r="H9" s="372" t="s">
        <v>462</v>
      </c>
      <c r="I9" s="424" t="s">
        <v>446</v>
      </c>
      <c r="J9" s="219" t="s">
        <v>441</v>
      </c>
      <c r="K9" s="220">
        <v>434.1</v>
      </c>
      <c r="L9" s="219" t="s">
        <v>447</v>
      </c>
      <c r="M9" s="222" t="s">
        <v>324</v>
      </c>
      <c r="N9" s="219"/>
      <c r="O9" s="219"/>
      <c r="P9" s="223">
        <v>5635454.5700000003</v>
      </c>
      <c r="Q9" s="222">
        <v>6823784</v>
      </c>
      <c r="R9" s="219" t="s">
        <v>0</v>
      </c>
      <c r="S9" s="219" t="s">
        <v>0</v>
      </c>
      <c r="T9" s="219" t="s">
        <v>0</v>
      </c>
    </row>
    <row r="10" spans="1:22" s="217" customFormat="1" ht="244.5" thickBot="1" x14ac:dyDescent="0.35">
      <c r="A10" s="219" t="s">
        <v>153</v>
      </c>
      <c r="B10" s="219" t="s">
        <v>252</v>
      </c>
      <c r="C10" s="418" t="s">
        <v>448</v>
      </c>
      <c r="D10" s="219" t="s">
        <v>255</v>
      </c>
      <c r="E10" s="370" t="s">
        <v>326</v>
      </c>
      <c r="F10" s="441" t="s">
        <v>449</v>
      </c>
      <c r="G10" s="219"/>
      <c r="H10" s="372" t="s">
        <v>462</v>
      </c>
      <c r="I10" s="442" t="s">
        <v>450</v>
      </c>
      <c r="J10" s="219" t="s">
        <v>441</v>
      </c>
      <c r="K10" s="220">
        <v>564</v>
      </c>
      <c r="L10" s="219" t="s">
        <v>451</v>
      </c>
      <c r="M10" s="222" t="s">
        <v>324</v>
      </c>
      <c r="N10" s="219"/>
      <c r="O10" s="224"/>
      <c r="P10" s="225">
        <v>5696789.9400000004</v>
      </c>
      <c r="Q10" s="226">
        <v>11625956</v>
      </c>
      <c r="R10" s="219"/>
      <c r="S10" s="219"/>
      <c r="T10" s="219" t="s">
        <v>0</v>
      </c>
    </row>
    <row r="11" spans="1:22" s="192" customFormat="1" ht="206.25" x14ac:dyDescent="0.3">
      <c r="A11" s="219" t="s">
        <v>154</v>
      </c>
      <c r="B11" s="219" t="s">
        <v>252</v>
      </c>
      <c r="C11" s="418" t="s">
        <v>452</v>
      </c>
      <c r="D11" s="219" t="s">
        <v>255</v>
      </c>
      <c r="E11" s="370" t="s">
        <v>330</v>
      </c>
      <c r="F11" s="442" t="s">
        <v>453</v>
      </c>
      <c r="G11" s="186"/>
      <c r="H11" s="372" t="s">
        <v>462</v>
      </c>
      <c r="I11" s="442" t="s">
        <v>454</v>
      </c>
      <c r="J11" s="219" t="s">
        <v>455</v>
      </c>
      <c r="K11" s="186">
        <v>904.6</v>
      </c>
      <c r="L11" s="186" t="s">
        <v>456</v>
      </c>
      <c r="M11" s="222" t="s">
        <v>324</v>
      </c>
      <c r="N11" s="186"/>
      <c r="O11" s="186"/>
      <c r="P11" s="193">
        <v>5536045.4400000004</v>
      </c>
      <c r="Q11" s="193">
        <v>11625956</v>
      </c>
      <c r="R11" s="186" t="s">
        <v>0</v>
      </c>
      <c r="S11" s="186" t="s">
        <v>0</v>
      </c>
      <c r="T11" s="186" t="s">
        <v>0</v>
      </c>
    </row>
    <row r="12" spans="1:22" s="192" customFormat="1" ht="225" x14ac:dyDescent="0.3">
      <c r="A12" s="219" t="s">
        <v>155</v>
      </c>
      <c r="B12" s="219" t="s">
        <v>252</v>
      </c>
      <c r="C12" s="439" t="s">
        <v>457</v>
      </c>
      <c r="D12" s="219" t="s">
        <v>255</v>
      </c>
      <c r="E12" s="370" t="s">
        <v>458</v>
      </c>
      <c r="F12" s="442" t="s">
        <v>459</v>
      </c>
      <c r="G12" s="200"/>
      <c r="H12" s="372" t="s">
        <v>462</v>
      </c>
      <c r="I12" s="442" t="s">
        <v>460</v>
      </c>
      <c r="J12" s="219" t="s">
        <v>455</v>
      </c>
      <c r="K12" s="215">
        <v>171.1</v>
      </c>
      <c r="L12" s="186" t="s">
        <v>461</v>
      </c>
      <c r="M12" s="372" t="s">
        <v>462</v>
      </c>
      <c r="N12" s="186"/>
      <c r="O12" s="186"/>
      <c r="P12" s="202">
        <v>83089.8</v>
      </c>
      <c r="Q12" s="202">
        <v>2040360.96</v>
      </c>
      <c r="R12" s="186"/>
      <c r="S12" s="186"/>
      <c r="T12" s="185" t="s">
        <v>0</v>
      </c>
    </row>
    <row r="13" spans="1:22" s="192" customFormat="1" ht="409.5" x14ac:dyDescent="0.3">
      <c r="A13" s="219" t="s">
        <v>156</v>
      </c>
      <c r="B13" s="420" t="s">
        <v>253</v>
      </c>
      <c r="C13" s="439" t="s">
        <v>468</v>
      </c>
      <c r="D13" s="219"/>
      <c r="E13" s="370" t="s">
        <v>469</v>
      </c>
      <c r="F13" s="442" t="s">
        <v>470</v>
      </c>
      <c r="G13" s="200"/>
      <c r="H13" s="372" t="s">
        <v>462</v>
      </c>
      <c r="I13" s="201" t="s">
        <v>126</v>
      </c>
      <c r="J13" s="186"/>
      <c r="K13" s="215">
        <v>225</v>
      </c>
      <c r="L13" s="186"/>
      <c r="M13" s="203"/>
      <c r="N13" s="186"/>
      <c r="O13" s="186"/>
      <c r="P13" s="202">
        <v>1</v>
      </c>
      <c r="Q13" s="202">
        <v>167415</v>
      </c>
      <c r="R13" s="186" t="s">
        <v>24</v>
      </c>
      <c r="S13" s="185" t="s">
        <v>24</v>
      </c>
      <c r="T13" s="186" t="s">
        <v>24</v>
      </c>
    </row>
    <row r="14" spans="1:22" s="216" customFormat="1" ht="168.75" x14ac:dyDescent="0.25">
      <c r="A14" s="219" t="s">
        <v>157</v>
      </c>
      <c r="B14" s="219" t="s">
        <v>252</v>
      </c>
      <c r="C14" s="447" t="s">
        <v>471</v>
      </c>
      <c r="D14" s="219" t="s">
        <v>255</v>
      </c>
      <c r="E14" s="370" t="s">
        <v>375</v>
      </c>
      <c r="F14" s="439" t="s">
        <v>472</v>
      </c>
      <c r="G14" s="198"/>
      <c r="H14" s="372" t="s">
        <v>462</v>
      </c>
      <c r="I14" s="437" t="s">
        <v>473</v>
      </c>
      <c r="J14" s="196"/>
      <c r="K14" s="198">
        <v>14.3</v>
      </c>
      <c r="L14" s="196" t="s">
        <v>474</v>
      </c>
      <c r="M14" s="222" t="s">
        <v>369</v>
      </c>
      <c r="N14" s="186"/>
      <c r="O14" s="196"/>
      <c r="P14" s="227">
        <v>203551.45</v>
      </c>
      <c r="Q14" s="198">
        <v>203551.45</v>
      </c>
      <c r="R14" s="228" t="s">
        <v>24</v>
      </c>
      <c r="S14" s="228" t="s">
        <v>24</v>
      </c>
      <c r="T14" s="228" t="s">
        <v>24</v>
      </c>
    </row>
    <row r="15" spans="1:22" s="194" customFormat="1" ht="168.75" x14ac:dyDescent="0.3">
      <c r="A15" s="219" t="s">
        <v>158</v>
      </c>
      <c r="B15" s="219" t="s">
        <v>252</v>
      </c>
      <c r="C15" s="447" t="s">
        <v>475</v>
      </c>
      <c r="D15" s="219" t="s">
        <v>255</v>
      </c>
      <c r="E15" s="370" t="s">
        <v>476</v>
      </c>
      <c r="F15" s="439" t="s">
        <v>477</v>
      </c>
      <c r="G15" s="200"/>
      <c r="H15" s="372" t="s">
        <v>462</v>
      </c>
      <c r="I15" s="437" t="s">
        <v>478</v>
      </c>
      <c r="J15" s="186"/>
      <c r="K15" s="215">
        <v>4.2</v>
      </c>
      <c r="L15" s="196" t="s">
        <v>474</v>
      </c>
      <c r="M15" s="222" t="s">
        <v>369</v>
      </c>
      <c r="N15" s="186"/>
      <c r="O15" s="186"/>
      <c r="P15" s="193">
        <v>59784.34</v>
      </c>
      <c r="Q15" s="193">
        <v>59784.34</v>
      </c>
      <c r="R15" s="186" t="s">
        <v>24</v>
      </c>
      <c r="S15" s="186" t="s">
        <v>24</v>
      </c>
      <c r="T15" s="185" t="s">
        <v>23</v>
      </c>
    </row>
    <row r="16" spans="1:22" s="194" customFormat="1" ht="168.75" x14ac:dyDescent="0.3">
      <c r="A16" s="219" t="s">
        <v>159</v>
      </c>
      <c r="B16" s="219" t="s">
        <v>252</v>
      </c>
      <c r="C16" s="447" t="s">
        <v>479</v>
      </c>
      <c r="D16" s="219" t="s">
        <v>255</v>
      </c>
      <c r="E16" s="370" t="s">
        <v>480</v>
      </c>
      <c r="F16" s="442" t="s">
        <v>481</v>
      </c>
      <c r="G16" s="200"/>
      <c r="H16" s="372" t="s">
        <v>462</v>
      </c>
      <c r="I16" s="437" t="s">
        <v>482</v>
      </c>
      <c r="J16" s="186"/>
      <c r="K16" s="215">
        <v>28.4</v>
      </c>
      <c r="L16" s="200" t="s">
        <v>483</v>
      </c>
      <c r="M16" s="222" t="s">
        <v>369</v>
      </c>
      <c r="N16" s="186"/>
      <c r="O16" s="186"/>
      <c r="P16" s="193">
        <v>16153</v>
      </c>
      <c r="Q16" s="202">
        <v>404256.03</v>
      </c>
      <c r="R16" s="186" t="s">
        <v>24</v>
      </c>
      <c r="S16" s="185" t="s">
        <v>24</v>
      </c>
      <c r="T16" s="185" t="s">
        <v>23</v>
      </c>
    </row>
    <row r="17" spans="1:22" s="194" customFormat="1" ht="168.75" x14ac:dyDescent="0.3">
      <c r="A17" s="219" t="s">
        <v>160</v>
      </c>
      <c r="B17" s="219" t="s">
        <v>252</v>
      </c>
      <c r="C17" s="447" t="s">
        <v>484</v>
      </c>
      <c r="D17" s="219" t="s">
        <v>255</v>
      </c>
      <c r="E17" s="370" t="s">
        <v>366</v>
      </c>
      <c r="F17" s="439" t="s">
        <v>485</v>
      </c>
      <c r="G17" s="200"/>
      <c r="H17" s="372" t="s">
        <v>462</v>
      </c>
      <c r="I17" s="437" t="s">
        <v>486</v>
      </c>
      <c r="J17" s="186"/>
      <c r="K17" s="215">
        <v>16.399999999999999</v>
      </c>
      <c r="L17" s="200" t="s">
        <v>487</v>
      </c>
      <c r="M17" s="222" t="s">
        <v>369</v>
      </c>
      <c r="N17" s="186"/>
      <c r="O17" s="186"/>
      <c r="P17" s="193">
        <v>164860.14000000001</v>
      </c>
      <c r="Q17" s="202">
        <v>164860.14000000001</v>
      </c>
      <c r="R17" s="186" t="s">
        <v>24</v>
      </c>
      <c r="S17" s="186" t="s">
        <v>24</v>
      </c>
      <c r="T17" s="186" t="s">
        <v>24</v>
      </c>
    </row>
    <row r="18" spans="1:22" s="194" customFormat="1" ht="281.25" x14ac:dyDescent="0.3">
      <c r="A18" s="219" t="s">
        <v>161</v>
      </c>
      <c r="B18" s="219" t="s">
        <v>252</v>
      </c>
      <c r="C18" s="423" t="s">
        <v>488</v>
      </c>
      <c r="D18" s="219" t="s">
        <v>255</v>
      </c>
      <c r="E18" s="448" t="s">
        <v>330</v>
      </c>
      <c r="F18" s="444" t="s">
        <v>489</v>
      </c>
      <c r="G18" s="200"/>
      <c r="H18" s="372" t="s">
        <v>462</v>
      </c>
      <c r="I18" s="447" t="s">
        <v>490</v>
      </c>
      <c r="J18" s="219" t="s">
        <v>441</v>
      </c>
      <c r="K18" s="215"/>
      <c r="L18" s="200" t="s">
        <v>494</v>
      </c>
      <c r="M18" s="222" t="s">
        <v>324</v>
      </c>
      <c r="N18" s="186"/>
      <c r="O18" s="186"/>
      <c r="P18" s="193">
        <v>939429.9</v>
      </c>
      <c r="Q18" s="202"/>
      <c r="R18" s="186" t="s">
        <v>24</v>
      </c>
      <c r="S18" s="186" t="s">
        <v>24</v>
      </c>
      <c r="T18" s="186" t="s">
        <v>24</v>
      </c>
    </row>
    <row r="19" spans="1:22" s="194" customFormat="1" ht="225" x14ac:dyDescent="0.3">
      <c r="A19" s="219" t="s">
        <v>162</v>
      </c>
      <c r="B19" s="219" t="s">
        <v>252</v>
      </c>
      <c r="C19" s="186" t="s">
        <v>491</v>
      </c>
      <c r="D19" s="219" t="s">
        <v>255</v>
      </c>
      <c r="E19" s="448" t="s">
        <v>337</v>
      </c>
      <c r="F19" s="444" t="s">
        <v>489</v>
      </c>
      <c r="G19" s="200"/>
      <c r="H19" s="372" t="s">
        <v>462</v>
      </c>
      <c r="I19" s="447" t="s">
        <v>490</v>
      </c>
      <c r="J19" s="219" t="s">
        <v>455</v>
      </c>
      <c r="K19" s="215"/>
      <c r="L19" s="200" t="s">
        <v>492</v>
      </c>
      <c r="M19" s="372" t="s">
        <v>462</v>
      </c>
      <c r="N19" s="186"/>
      <c r="O19" s="186"/>
      <c r="P19" s="193">
        <v>13533.48</v>
      </c>
      <c r="Q19" s="202"/>
      <c r="R19" s="186" t="s">
        <v>0</v>
      </c>
      <c r="S19" s="186" t="s">
        <v>0</v>
      </c>
      <c r="T19" s="186" t="s">
        <v>0</v>
      </c>
    </row>
    <row r="20" spans="1:22" s="194" customFormat="1" ht="225" x14ac:dyDescent="0.3">
      <c r="A20" s="219" t="s">
        <v>163</v>
      </c>
      <c r="B20" s="219" t="s">
        <v>252</v>
      </c>
      <c r="C20" s="186" t="s">
        <v>497</v>
      </c>
      <c r="D20" s="219" t="s">
        <v>255</v>
      </c>
      <c r="E20" s="448" t="s">
        <v>493</v>
      </c>
      <c r="F20" s="444" t="s">
        <v>489</v>
      </c>
      <c r="G20" s="200"/>
      <c r="H20" s="372" t="s">
        <v>462</v>
      </c>
      <c r="I20" s="447" t="s">
        <v>490</v>
      </c>
      <c r="J20" s="186"/>
      <c r="K20" s="200"/>
      <c r="L20" s="421" t="s">
        <v>495</v>
      </c>
      <c r="M20" s="372" t="s">
        <v>462</v>
      </c>
      <c r="N20" s="186"/>
      <c r="O20" s="186"/>
      <c r="P20" s="202">
        <v>14000</v>
      </c>
      <c r="Q20" s="202"/>
      <c r="R20" s="186"/>
      <c r="S20" s="185"/>
      <c r="T20" s="185"/>
    </row>
    <row r="21" spans="1:22" s="216" customFormat="1" ht="206.25" x14ac:dyDescent="0.25">
      <c r="A21" s="219" t="s">
        <v>164</v>
      </c>
      <c r="B21" s="219" t="s">
        <v>252</v>
      </c>
      <c r="C21" s="418" t="s">
        <v>497</v>
      </c>
      <c r="D21" s="219" t="s">
        <v>255</v>
      </c>
      <c r="E21" s="370" t="s">
        <v>337</v>
      </c>
      <c r="F21" s="444" t="s">
        <v>489</v>
      </c>
      <c r="G21" s="196"/>
      <c r="H21" s="372" t="s">
        <v>462</v>
      </c>
      <c r="I21" s="447" t="s">
        <v>490</v>
      </c>
      <c r="J21" s="219" t="s">
        <v>441</v>
      </c>
      <c r="K21" s="198"/>
      <c r="L21" s="196" t="s">
        <v>496</v>
      </c>
      <c r="M21" s="372" t="s">
        <v>462</v>
      </c>
      <c r="N21" s="200"/>
      <c r="O21" s="196"/>
      <c r="P21" s="229">
        <v>20000</v>
      </c>
      <c r="Q21" s="227"/>
      <c r="R21" s="186" t="s">
        <v>0</v>
      </c>
      <c r="S21" s="186" t="s">
        <v>0</v>
      </c>
      <c r="T21" s="186" t="s">
        <v>0</v>
      </c>
    </row>
    <row r="22" spans="1:22" s="216" customFormat="1" ht="187.5" x14ac:dyDescent="0.25">
      <c r="A22" s="219" t="s">
        <v>165</v>
      </c>
      <c r="B22" s="219" t="s">
        <v>252</v>
      </c>
      <c r="C22" s="418" t="s">
        <v>497</v>
      </c>
      <c r="D22" s="219" t="s">
        <v>255</v>
      </c>
      <c r="E22" s="222" t="s">
        <v>498</v>
      </c>
      <c r="F22" s="444" t="s">
        <v>489</v>
      </c>
      <c r="G22" s="196"/>
      <c r="H22" s="372" t="s">
        <v>462</v>
      </c>
      <c r="I22" s="447" t="s">
        <v>490</v>
      </c>
      <c r="J22" s="196"/>
      <c r="K22" s="198"/>
      <c r="L22" s="196" t="s">
        <v>499</v>
      </c>
      <c r="M22" s="372" t="s">
        <v>462</v>
      </c>
      <c r="N22" s="200"/>
      <c r="O22" s="196"/>
      <c r="P22" s="227">
        <v>7200</v>
      </c>
      <c r="Q22" s="193"/>
      <c r="R22" s="186" t="s">
        <v>0</v>
      </c>
      <c r="S22" s="186" t="s">
        <v>0</v>
      </c>
      <c r="T22" s="186" t="s">
        <v>0</v>
      </c>
    </row>
    <row r="23" spans="1:22" s="216" customFormat="1" ht="187.5" x14ac:dyDescent="0.25">
      <c r="A23" s="219" t="s">
        <v>166</v>
      </c>
      <c r="B23" s="219" t="s">
        <v>252</v>
      </c>
      <c r="C23" s="418" t="s">
        <v>497</v>
      </c>
      <c r="D23" s="219" t="s">
        <v>255</v>
      </c>
      <c r="E23" s="448" t="s">
        <v>501</v>
      </c>
      <c r="F23" s="444" t="s">
        <v>489</v>
      </c>
      <c r="G23" s="196"/>
      <c r="H23" s="372" t="s">
        <v>462</v>
      </c>
      <c r="I23" s="447" t="s">
        <v>490</v>
      </c>
      <c r="J23" s="196"/>
      <c r="K23" s="198"/>
      <c r="L23" s="196" t="s">
        <v>500</v>
      </c>
      <c r="M23" s="372" t="s">
        <v>462</v>
      </c>
      <c r="N23" s="200"/>
      <c r="O23" s="196"/>
      <c r="P23" s="227">
        <v>7931.91</v>
      </c>
      <c r="Q23" s="193"/>
      <c r="R23" s="186" t="s">
        <v>0</v>
      </c>
      <c r="S23" s="186" t="s">
        <v>0</v>
      </c>
      <c r="T23" s="186" t="s">
        <v>0</v>
      </c>
    </row>
    <row r="24" spans="1:22" s="216" customFormat="1" ht="168.75" x14ac:dyDescent="0.25">
      <c r="A24" s="219" t="s">
        <v>167</v>
      </c>
      <c r="B24" s="219" t="s">
        <v>253</v>
      </c>
      <c r="C24" s="196" t="s">
        <v>504</v>
      </c>
      <c r="D24" s="196"/>
      <c r="E24" s="370" t="s">
        <v>321</v>
      </c>
      <c r="F24" s="444" t="s">
        <v>489</v>
      </c>
      <c r="G24" s="196"/>
      <c r="H24" s="372" t="s">
        <v>462</v>
      </c>
      <c r="I24" s="200"/>
      <c r="J24" s="196"/>
      <c r="K24" s="198"/>
      <c r="L24" s="196" t="s">
        <v>502</v>
      </c>
      <c r="M24" s="196" t="s">
        <v>503</v>
      </c>
      <c r="N24" s="200"/>
      <c r="O24" s="196"/>
      <c r="P24" s="227">
        <v>520040</v>
      </c>
      <c r="Q24" s="193"/>
      <c r="R24" s="186" t="s">
        <v>0</v>
      </c>
      <c r="S24" s="186" t="s">
        <v>0</v>
      </c>
      <c r="T24" s="186" t="s">
        <v>0</v>
      </c>
    </row>
    <row r="25" spans="1:22" s="216" customFormat="1" ht="168.75" x14ac:dyDescent="0.25">
      <c r="A25" s="219" t="s">
        <v>168</v>
      </c>
      <c r="B25" s="219" t="s">
        <v>253</v>
      </c>
      <c r="C25" s="196" t="s">
        <v>505</v>
      </c>
      <c r="D25" s="196"/>
      <c r="E25" s="448" t="s">
        <v>506</v>
      </c>
      <c r="F25" s="444" t="s">
        <v>489</v>
      </c>
      <c r="G25" s="196"/>
      <c r="H25" s="372" t="s">
        <v>462</v>
      </c>
      <c r="I25" s="200"/>
      <c r="J25" s="196"/>
      <c r="K25" s="198"/>
      <c r="L25" s="196" t="s">
        <v>507</v>
      </c>
      <c r="M25" s="196" t="s">
        <v>503</v>
      </c>
      <c r="N25" s="200"/>
      <c r="O25" s="196"/>
      <c r="P25" s="227"/>
      <c r="Q25" s="193"/>
      <c r="R25" s="186" t="s">
        <v>0</v>
      </c>
      <c r="S25" s="186" t="s">
        <v>0</v>
      </c>
      <c r="T25" s="186" t="s">
        <v>0</v>
      </c>
    </row>
    <row r="26" spans="1:22" s="216" customFormat="1" ht="168.75" x14ac:dyDescent="0.25">
      <c r="A26" s="219" t="s">
        <v>169</v>
      </c>
      <c r="B26" s="219" t="s">
        <v>253</v>
      </c>
      <c r="C26" s="196" t="s">
        <v>508</v>
      </c>
      <c r="D26" s="419"/>
      <c r="E26" s="370" t="s">
        <v>509</v>
      </c>
      <c r="F26" s="444" t="s">
        <v>489</v>
      </c>
      <c r="G26" s="230"/>
      <c r="H26" s="372" t="s">
        <v>462</v>
      </c>
      <c r="I26" s="200"/>
      <c r="J26" s="196"/>
      <c r="K26" s="231"/>
      <c r="L26" s="196" t="s">
        <v>510</v>
      </c>
      <c r="M26" s="196" t="s">
        <v>503</v>
      </c>
      <c r="N26" s="200"/>
      <c r="O26" s="196"/>
      <c r="P26" s="232"/>
      <c r="Q26" s="190"/>
      <c r="R26" s="186" t="s">
        <v>0</v>
      </c>
      <c r="S26" s="186" t="s">
        <v>0</v>
      </c>
      <c r="T26" s="186" t="s">
        <v>0</v>
      </c>
    </row>
    <row r="27" spans="1:22" s="216" customFormat="1" ht="168.75" x14ac:dyDescent="0.25">
      <c r="A27" s="219" t="s">
        <v>170</v>
      </c>
      <c r="B27" s="219" t="s">
        <v>253</v>
      </c>
      <c r="C27" s="196" t="s">
        <v>511</v>
      </c>
      <c r="D27" s="419"/>
      <c r="E27" s="370" t="s">
        <v>512</v>
      </c>
      <c r="F27" s="444" t="s">
        <v>489</v>
      </c>
      <c r="G27" s="230"/>
      <c r="H27" s="372" t="s">
        <v>462</v>
      </c>
      <c r="I27" s="200"/>
      <c r="J27" s="196" t="s">
        <v>0</v>
      </c>
      <c r="K27" s="231"/>
      <c r="L27" s="196" t="s">
        <v>507</v>
      </c>
      <c r="M27" s="196" t="s">
        <v>503</v>
      </c>
      <c r="N27" s="200"/>
      <c r="O27" s="196"/>
      <c r="P27" s="232"/>
      <c r="Q27" s="190"/>
      <c r="R27" s="186" t="s">
        <v>0</v>
      </c>
      <c r="S27" s="186" t="s">
        <v>0</v>
      </c>
      <c r="T27" s="186" t="s">
        <v>0</v>
      </c>
    </row>
    <row r="28" spans="1:22" s="216" customFormat="1" ht="168.75" x14ac:dyDescent="0.25">
      <c r="A28" s="219" t="s">
        <v>171</v>
      </c>
      <c r="B28" s="219" t="s">
        <v>253</v>
      </c>
      <c r="C28" s="196" t="s">
        <v>514</v>
      </c>
      <c r="D28" s="419"/>
      <c r="E28" s="222" t="s">
        <v>513</v>
      </c>
      <c r="F28" s="444" t="s">
        <v>489</v>
      </c>
      <c r="G28" s="230"/>
      <c r="H28" s="372" t="s">
        <v>462</v>
      </c>
      <c r="I28" s="200"/>
      <c r="J28" s="230"/>
      <c r="K28" s="231"/>
      <c r="L28" s="196" t="s">
        <v>515</v>
      </c>
      <c r="M28" s="196" t="s">
        <v>503</v>
      </c>
      <c r="N28" s="200"/>
      <c r="O28" s="186"/>
      <c r="P28" s="232"/>
      <c r="Q28" s="187"/>
      <c r="R28" s="186" t="s">
        <v>0</v>
      </c>
      <c r="S28" s="186" t="s">
        <v>0</v>
      </c>
      <c r="T28" s="186" t="s">
        <v>0</v>
      </c>
    </row>
    <row r="29" spans="1:22" s="216" customFormat="1" ht="168.75" x14ac:dyDescent="0.25">
      <c r="A29" s="219" t="s">
        <v>172</v>
      </c>
      <c r="B29" s="219" t="s">
        <v>253</v>
      </c>
      <c r="C29" s="196" t="s">
        <v>505</v>
      </c>
      <c r="D29" s="419"/>
      <c r="E29" s="448" t="s">
        <v>330</v>
      </c>
      <c r="F29" s="444" t="s">
        <v>489</v>
      </c>
      <c r="G29" s="230"/>
      <c r="H29" s="372" t="s">
        <v>462</v>
      </c>
      <c r="I29" s="200"/>
      <c r="J29" s="196" t="s">
        <v>516</v>
      </c>
      <c r="K29" s="231"/>
      <c r="L29" s="196" t="s">
        <v>515</v>
      </c>
      <c r="M29" s="196" t="s">
        <v>503</v>
      </c>
      <c r="N29" s="200"/>
      <c r="O29" s="196"/>
      <c r="P29" s="232"/>
      <c r="Q29" s="190"/>
      <c r="R29" s="186" t="s">
        <v>0</v>
      </c>
      <c r="S29" s="186" t="s">
        <v>0</v>
      </c>
      <c r="T29" s="186" t="s">
        <v>0</v>
      </c>
    </row>
    <row r="30" spans="1:22" s="216" customFormat="1" ht="168.75" x14ac:dyDescent="0.25">
      <c r="A30" s="219" t="s">
        <v>173</v>
      </c>
      <c r="B30" s="219" t="s">
        <v>253</v>
      </c>
      <c r="C30" s="419" t="s">
        <v>517</v>
      </c>
      <c r="D30" s="419"/>
      <c r="E30" s="448" t="s">
        <v>518</v>
      </c>
      <c r="F30" s="444" t="s">
        <v>489</v>
      </c>
      <c r="G30" s="231"/>
      <c r="H30" s="372" t="s">
        <v>462</v>
      </c>
      <c r="I30" s="200" t="s">
        <v>519</v>
      </c>
      <c r="J30" s="196"/>
      <c r="K30" s="231" t="s">
        <v>0</v>
      </c>
      <c r="L30" s="231" t="s">
        <v>0</v>
      </c>
      <c r="M30" s="196"/>
      <c r="N30" s="200"/>
      <c r="O30" s="230"/>
      <c r="P30" s="232">
        <v>44000</v>
      </c>
      <c r="Q30" s="232" t="s">
        <v>0</v>
      </c>
      <c r="R30" s="231" t="s">
        <v>0</v>
      </c>
      <c r="S30" s="231" t="s">
        <v>0</v>
      </c>
      <c r="T30" s="231" t="s">
        <v>0</v>
      </c>
    </row>
    <row r="31" spans="1:22" s="194" customFormat="1" ht="168.75" x14ac:dyDescent="0.3">
      <c r="A31" s="475" t="s">
        <v>174</v>
      </c>
      <c r="B31" s="475" t="s">
        <v>253</v>
      </c>
      <c r="C31" s="423" t="s">
        <v>958</v>
      </c>
      <c r="D31" s="474" t="s">
        <v>0</v>
      </c>
      <c r="E31" s="370" t="s">
        <v>300</v>
      </c>
      <c r="F31" s="443"/>
      <c r="G31" s="429"/>
      <c r="H31" s="372" t="s">
        <v>462</v>
      </c>
      <c r="I31" s="442" t="s">
        <v>959</v>
      </c>
      <c r="J31" s="429" t="s">
        <v>960</v>
      </c>
      <c r="K31" s="444"/>
      <c r="L31" s="429" t="s">
        <v>961</v>
      </c>
      <c r="M31" s="473"/>
      <c r="N31" s="473"/>
      <c r="O31" s="444"/>
      <c r="P31" s="193">
        <v>10028414.369999999</v>
      </c>
      <c r="Q31" s="245">
        <v>10028414.369999999</v>
      </c>
      <c r="R31" s="429"/>
      <c r="S31" s="429"/>
      <c r="T31" s="429"/>
      <c r="U31" s="244"/>
      <c r="V31" s="244"/>
    </row>
    <row r="32" spans="1:22" s="237" customFormat="1" ht="168.75" x14ac:dyDescent="0.3">
      <c r="A32" s="219" t="s">
        <v>175</v>
      </c>
      <c r="B32" s="219" t="s">
        <v>252</v>
      </c>
      <c r="C32" s="419" t="s">
        <v>973</v>
      </c>
      <c r="D32" s="419" t="s">
        <v>972</v>
      </c>
      <c r="E32" s="448" t="s">
        <v>967</v>
      </c>
      <c r="F32" s="444" t="s">
        <v>968</v>
      </c>
      <c r="G32" s="231"/>
      <c r="H32" s="372" t="s">
        <v>462</v>
      </c>
      <c r="I32" s="428" t="s">
        <v>969</v>
      </c>
      <c r="J32" s="196"/>
      <c r="K32" s="231">
        <v>37.5</v>
      </c>
      <c r="L32" s="419" t="s">
        <v>970</v>
      </c>
      <c r="M32" s="196"/>
      <c r="N32" s="428"/>
      <c r="O32" s="419"/>
      <c r="P32" s="232">
        <v>129997.04</v>
      </c>
      <c r="Q32" s="232">
        <v>129997.04</v>
      </c>
      <c r="R32" s="231" t="s">
        <v>0</v>
      </c>
      <c r="S32" s="231" t="s">
        <v>0</v>
      </c>
      <c r="T32" s="236"/>
    </row>
    <row r="33" spans="1:23" s="237" customFormat="1" ht="18.75" x14ac:dyDescent="0.3">
      <c r="A33" s="298" t="s">
        <v>250</v>
      </c>
      <c r="B33" s="238"/>
      <c r="C33" s="238"/>
      <c r="D33" s="238"/>
      <c r="E33" s="238"/>
      <c r="F33" s="238"/>
      <c r="G33" s="238"/>
      <c r="H33" s="238"/>
      <c r="I33" s="238"/>
      <c r="J33" s="297"/>
      <c r="K33" s="238"/>
      <c r="L33" s="238"/>
      <c r="M33" s="238"/>
      <c r="N33" s="238"/>
      <c r="O33" s="238"/>
      <c r="P33" s="238"/>
      <c r="Q33" s="238"/>
      <c r="R33" s="238"/>
      <c r="S33" s="238"/>
      <c r="T33" s="239"/>
    </row>
    <row r="34" spans="1:23" s="244" customFormat="1" ht="168.75" x14ac:dyDescent="0.3">
      <c r="A34" s="240" t="s">
        <v>175</v>
      </c>
      <c r="B34" s="240" t="s">
        <v>253</v>
      </c>
      <c r="C34" s="449" t="s">
        <v>520</v>
      </c>
      <c r="D34" s="187" t="s">
        <v>0</v>
      </c>
      <c r="E34" s="370" t="s">
        <v>521</v>
      </c>
      <c r="F34" s="443" t="s">
        <v>522</v>
      </c>
      <c r="G34" s="187"/>
      <c r="H34" s="372" t="s">
        <v>462</v>
      </c>
      <c r="I34" s="214" t="s">
        <v>523</v>
      </c>
      <c r="J34" s="219" t="s">
        <v>524</v>
      </c>
      <c r="K34" s="241">
        <v>1</v>
      </c>
      <c r="L34" s="449" t="s">
        <v>525</v>
      </c>
      <c r="M34" s="242"/>
      <c r="N34" s="242"/>
      <c r="O34" s="187"/>
      <c r="P34" s="241">
        <v>1</v>
      </c>
      <c r="Q34" s="417">
        <v>4078.38</v>
      </c>
      <c r="R34" s="243" t="s">
        <v>0</v>
      </c>
      <c r="S34" s="243" t="s">
        <v>0</v>
      </c>
      <c r="T34" s="243" t="s">
        <v>0</v>
      </c>
    </row>
    <row r="35" spans="1:23" s="244" customFormat="1" ht="168.75" x14ac:dyDescent="0.3">
      <c r="A35" s="240" t="s">
        <v>176</v>
      </c>
      <c r="B35" s="240" t="s">
        <v>253</v>
      </c>
      <c r="C35" s="445" t="s">
        <v>526</v>
      </c>
      <c r="D35" s="187" t="s">
        <v>0</v>
      </c>
      <c r="E35" s="448" t="s">
        <v>527</v>
      </c>
      <c r="F35" s="445" t="s">
        <v>528</v>
      </c>
      <c r="G35" s="186"/>
      <c r="H35" s="372" t="s">
        <v>462</v>
      </c>
      <c r="I35" s="201" t="s">
        <v>529</v>
      </c>
      <c r="J35" s="186" t="s">
        <v>0</v>
      </c>
      <c r="K35" s="200">
        <v>538</v>
      </c>
      <c r="L35" s="450" t="s">
        <v>530</v>
      </c>
      <c r="M35" s="203"/>
      <c r="N35" s="203"/>
      <c r="O35" s="186"/>
      <c r="P35" s="200">
        <v>283976.28000000003</v>
      </c>
      <c r="Q35" s="245" t="s">
        <v>361</v>
      </c>
      <c r="R35" s="245" t="s">
        <v>0</v>
      </c>
      <c r="S35" s="245" t="s">
        <v>0</v>
      </c>
      <c r="T35" s="245" t="s">
        <v>0</v>
      </c>
    </row>
    <row r="36" spans="1:23" s="244" customFormat="1" ht="18.75" x14ac:dyDescent="0.3">
      <c r="A36" s="475"/>
      <c r="B36" s="475"/>
      <c r="C36" s="423"/>
      <c r="D36" s="474"/>
      <c r="E36" s="370"/>
      <c r="F36" s="443"/>
      <c r="G36" s="186"/>
      <c r="H36" s="372"/>
      <c r="I36" s="442"/>
      <c r="J36" s="186"/>
      <c r="K36" s="444"/>
      <c r="L36" s="186"/>
      <c r="M36" s="203"/>
      <c r="N36" s="203"/>
      <c r="O36" s="444"/>
      <c r="P36" s="193"/>
      <c r="Q36" s="245"/>
      <c r="R36" s="186"/>
      <c r="S36" s="186"/>
      <c r="T36" s="186"/>
    </row>
    <row r="37" spans="1:23" s="194" customFormat="1" ht="19.5" x14ac:dyDescent="0.3">
      <c r="A37" s="247" t="s">
        <v>242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8"/>
    </row>
    <row r="38" spans="1:23" s="249" customFormat="1" ht="18.75" x14ac:dyDescent="0.3">
      <c r="A38" s="219"/>
      <c r="B38" s="219"/>
      <c r="C38" s="186"/>
      <c r="D38" s="186"/>
      <c r="E38" s="199"/>
      <c r="F38" s="215"/>
      <c r="G38" s="215"/>
      <c r="H38" s="189"/>
      <c r="I38" s="186"/>
      <c r="J38" s="200"/>
      <c r="K38" s="215"/>
      <c r="L38" s="215"/>
      <c r="M38" s="186"/>
      <c r="N38" s="199"/>
      <c r="O38" s="199"/>
      <c r="P38" s="202"/>
      <c r="Q38" s="200"/>
      <c r="R38" s="200"/>
      <c r="S38" s="200"/>
      <c r="T38" s="200"/>
    </row>
    <row r="39" spans="1:23" s="249" customFormat="1" ht="18.75" x14ac:dyDescent="0.3">
      <c r="A39" s="219"/>
      <c r="B39" s="240"/>
      <c r="C39" s="186"/>
      <c r="D39" s="187"/>
      <c r="E39" s="199"/>
      <c r="F39" s="215"/>
      <c r="G39" s="215"/>
      <c r="H39" s="189"/>
      <c r="I39" s="186"/>
      <c r="J39" s="200"/>
      <c r="K39" s="215"/>
      <c r="L39" s="215"/>
      <c r="M39" s="186"/>
      <c r="N39" s="199"/>
      <c r="O39" s="199"/>
      <c r="P39" s="202"/>
      <c r="Q39" s="200" t="s">
        <v>24</v>
      </c>
      <c r="R39" s="200" t="s">
        <v>24</v>
      </c>
      <c r="S39" s="200" t="s">
        <v>24</v>
      </c>
      <c r="T39" s="200" t="s">
        <v>24</v>
      </c>
    </row>
    <row r="40" spans="1:23" s="249" customFormat="1" ht="18.75" x14ac:dyDescent="0.3">
      <c r="A40" s="251" t="s">
        <v>243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2"/>
      <c r="W40" s="253"/>
    </row>
    <row r="41" spans="1:23" s="249" customFormat="1" ht="18.75" x14ac:dyDescent="0.3">
      <c r="A41" s="420"/>
      <c r="B41" s="420"/>
      <c r="C41" s="423"/>
      <c r="D41" s="417"/>
      <c r="E41" s="370"/>
      <c r="F41" s="443"/>
      <c r="G41" s="418"/>
      <c r="H41" s="372"/>
      <c r="I41" s="442"/>
      <c r="J41" s="418"/>
      <c r="K41" s="444"/>
      <c r="L41" s="418"/>
      <c r="M41" s="416"/>
      <c r="N41" s="416"/>
      <c r="O41" s="444"/>
      <c r="P41" s="193"/>
      <c r="Q41" s="245"/>
      <c r="R41" s="418"/>
      <c r="S41" s="418"/>
      <c r="T41" s="418"/>
      <c r="U41" s="244"/>
      <c r="V41" s="244"/>
      <c r="W41" s="217"/>
    </row>
    <row r="42" spans="1:23" s="253" customFormat="1" ht="168.75" x14ac:dyDescent="0.3">
      <c r="A42" s="420" t="s">
        <v>177</v>
      </c>
      <c r="B42" s="420" t="s">
        <v>253</v>
      </c>
      <c r="C42" s="423" t="s">
        <v>531</v>
      </c>
      <c r="D42" s="417" t="s">
        <v>0</v>
      </c>
      <c r="E42" s="370" t="s">
        <v>532</v>
      </c>
      <c r="F42" s="443" t="s">
        <v>533</v>
      </c>
      <c r="G42" s="418"/>
      <c r="H42" s="372" t="s">
        <v>462</v>
      </c>
      <c r="I42" s="442" t="s">
        <v>534</v>
      </c>
      <c r="J42" s="418" t="s">
        <v>0</v>
      </c>
      <c r="K42" s="444" t="s">
        <v>535</v>
      </c>
      <c r="L42" s="418" t="s">
        <v>0</v>
      </c>
      <c r="M42" s="416"/>
      <c r="N42" s="416" t="s">
        <v>206</v>
      </c>
      <c r="O42" s="444" t="s">
        <v>536</v>
      </c>
      <c r="P42" s="193">
        <v>48792</v>
      </c>
      <c r="Q42" s="245" t="s">
        <v>361</v>
      </c>
      <c r="R42" s="418" t="s">
        <v>0</v>
      </c>
      <c r="S42" s="418" t="s">
        <v>0</v>
      </c>
      <c r="T42" s="418" t="s">
        <v>0</v>
      </c>
      <c r="U42" s="244"/>
      <c r="V42" s="217"/>
      <c r="W42" s="217"/>
    </row>
    <row r="43" spans="1:23" s="217" customFormat="1" ht="18.75" x14ac:dyDescent="0.3">
      <c r="A43" s="255" t="s">
        <v>244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6"/>
      <c r="U43" s="257"/>
      <c r="V43" s="257"/>
      <c r="W43" s="257"/>
    </row>
    <row r="44" spans="1:23" s="217" customFormat="1" ht="18.75" x14ac:dyDescent="0.3">
      <c r="A44" s="240"/>
      <c r="B44" s="240"/>
      <c r="C44" s="186"/>
      <c r="D44" s="186"/>
      <c r="E44" s="186"/>
      <c r="F44" s="186"/>
      <c r="G44" s="186"/>
      <c r="H44" s="189"/>
      <c r="I44" s="200"/>
      <c r="J44" s="186"/>
      <c r="K44" s="215"/>
      <c r="L44" s="186"/>
      <c r="M44" s="185"/>
      <c r="N44" s="186"/>
      <c r="O44" s="186"/>
      <c r="P44" s="190"/>
      <c r="Q44" s="186"/>
      <c r="R44" s="186"/>
      <c r="S44" s="186"/>
      <c r="T44" s="254"/>
    </row>
    <row r="45" spans="1:23" s="257" customFormat="1" ht="18.75" x14ac:dyDescent="0.3">
      <c r="A45" s="240"/>
      <c r="B45" s="240"/>
      <c r="C45" s="187"/>
      <c r="D45" s="186"/>
      <c r="E45" s="187"/>
      <c r="F45" s="186"/>
      <c r="G45" s="187"/>
      <c r="H45" s="189"/>
      <c r="I45" s="200"/>
      <c r="J45" s="186"/>
      <c r="K45" s="250"/>
      <c r="L45" s="186"/>
      <c r="M45" s="185"/>
      <c r="N45" s="186"/>
      <c r="O45" s="186"/>
      <c r="P45" s="193"/>
      <c r="Q45" s="186"/>
      <c r="R45" s="186"/>
      <c r="S45" s="186"/>
      <c r="T45" s="254"/>
      <c r="U45" s="217"/>
      <c r="V45" s="217"/>
      <c r="W45" s="217"/>
    </row>
    <row r="46" spans="1:23" s="217" customFormat="1" ht="18.75" x14ac:dyDescent="0.3">
      <c r="A46" s="240"/>
      <c r="B46" s="240"/>
      <c r="C46" s="187"/>
      <c r="D46" s="186"/>
      <c r="E46" s="187"/>
      <c r="F46" s="186"/>
      <c r="G46" s="187"/>
      <c r="H46" s="189"/>
      <c r="I46" s="200"/>
      <c r="J46" s="186"/>
      <c r="K46" s="250"/>
      <c r="L46" s="186"/>
      <c r="M46" s="185"/>
      <c r="N46" s="186"/>
      <c r="O46" s="186"/>
      <c r="P46" s="193"/>
      <c r="Q46" s="186"/>
      <c r="R46" s="186"/>
      <c r="S46" s="186"/>
      <c r="T46" s="254"/>
    </row>
    <row r="47" spans="1:23" s="217" customFormat="1" ht="18.75" x14ac:dyDescent="0.3">
      <c r="A47" s="240"/>
      <c r="B47" s="240"/>
      <c r="C47" s="187"/>
      <c r="D47" s="186"/>
      <c r="E47" s="187"/>
      <c r="F47" s="186"/>
      <c r="G47" s="187"/>
      <c r="H47" s="189"/>
      <c r="I47" s="200"/>
      <c r="J47" s="186"/>
      <c r="K47" s="250"/>
      <c r="L47" s="186"/>
      <c r="M47" s="185"/>
      <c r="N47" s="186"/>
      <c r="O47" s="186"/>
      <c r="P47" s="193"/>
      <c r="Q47" s="186"/>
      <c r="R47" s="186"/>
      <c r="S47" s="186"/>
      <c r="T47" s="254"/>
    </row>
    <row r="48" spans="1:23" s="217" customFormat="1" ht="18.75" x14ac:dyDescent="0.3">
      <c r="A48" s="258" t="s">
        <v>245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9"/>
      <c r="U48" s="260"/>
      <c r="V48" s="260"/>
      <c r="W48" s="260"/>
    </row>
    <row r="49" spans="1:23" s="217" customFormat="1" ht="18.75" x14ac:dyDescent="0.3">
      <c r="A49" s="219"/>
      <c r="B49" s="219"/>
      <c r="C49" s="186"/>
      <c r="D49" s="186"/>
      <c r="E49" s="186"/>
      <c r="F49" s="185"/>
      <c r="G49" s="185"/>
      <c r="H49" s="189"/>
      <c r="I49" s="200"/>
      <c r="J49" s="186"/>
      <c r="K49" s="215"/>
      <c r="L49" s="186"/>
      <c r="M49" s="185"/>
      <c r="N49" s="186"/>
      <c r="O49" s="186"/>
      <c r="P49" s="202"/>
      <c r="Q49" s="202"/>
      <c r="R49" s="186"/>
      <c r="S49" s="186"/>
      <c r="T49" s="185"/>
    </row>
    <row r="50" spans="1:23" s="260" customFormat="1" ht="18.75" x14ac:dyDescent="0.3">
      <c r="A50" s="240"/>
      <c r="B50" s="240"/>
      <c r="C50" s="186"/>
      <c r="D50" s="186"/>
      <c r="E50" s="186"/>
      <c r="F50" s="186"/>
      <c r="G50" s="186"/>
      <c r="H50" s="189"/>
      <c r="I50" s="200"/>
      <c r="J50" s="186"/>
      <c r="K50" s="215"/>
      <c r="L50" s="186"/>
      <c r="M50" s="185"/>
      <c r="N50" s="186"/>
      <c r="O50" s="186"/>
      <c r="P50" s="202"/>
      <c r="Q50" s="202"/>
      <c r="R50" s="186"/>
      <c r="S50" s="186"/>
      <c r="T50" s="185"/>
      <c r="U50" s="217"/>
      <c r="V50" s="217"/>
      <c r="W50" s="217"/>
    </row>
    <row r="51" spans="1:23" s="192" customFormat="1" ht="18.75" x14ac:dyDescent="0.3">
      <c r="A51" s="261" t="s">
        <v>246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2"/>
      <c r="U51" s="217"/>
      <c r="V51" s="217"/>
      <c r="W51" s="217"/>
    </row>
    <row r="52" spans="1:23" s="192" customFormat="1" ht="18.75" x14ac:dyDescent="0.3">
      <c r="A52" s="240"/>
      <c r="B52" s="240"/>
      <c r="C52" s="186"/>
      <c r="D52" s="186"/>
      <c r="E52" s="186"/>
      <c r="F52" s="186"/>
      <c r="G52" s="186"/>
      <c r="H52" s="189"/>
      <c r="I52" s="200"/>
      <c r="J52" s="186"/>
      <c r="K52" s="186"/>
      <c r="L52" s="186"/>
      <c r="M52" s="186"/>
      <c r="N52" s="186"/>
      <c r="O52" s="186"/>
      <c r="P52" s="202"/>
      <c r="Q52" s="263"/>
      <c r="R52" s="186"/>
      <c r="S52" s="186"/>
      <c r="T52" s="185"/>
      <c r="U52" s="217"/>
      <c r="V52" s="217"/>
      <c r="W52" s="217"/>
    </row>
    <row r="53" spans="1:23" s="217" customFormat="1" ht="18.75" x14ac:dyDescent="0.3">
      <c r="A53" s="240"/>
      <c r="B53" s="240"/>
      <c r="C53" s="186"/>
      <c r="D53" s="186"/>
      <c r="E53" s="186"/>
      <c r="F53" s="186"/>
      <c r="G53" s="186"/>
      <c r="H53" s="189"/>
      <c r="I53" s="200"/>
      <c r="J53" s="186"/>
      <c r="K53" s="186"/>
      <c r="L53" s="186"/>
      <c r="M53" s="186"/>
      <c r="N53" s="186"/>
      <c r="O53" s="186"/>
      <c r="P53" s="202"/>
      <c r="Q53" s="263"/>
      <c r="R53" s="186"/>
      <c r="S53" s="186"/>
      <c r="T53" s="185"/>
    </row>
    <row r="54" spans="1:23" s="217" customFormat="1" ht="18.75" x14ac:dyDescent="0.3">
      <c r="A54" s="265" t="s">
        <v>123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7"/>
      <c r="U54" s="268"/>
      <c r="V54" s="268"/>
      <c r="W54" s="268"/>
    </row>
    <row r="55" spans="1:23" s="217" customFormat="1" ht="206.25" x14ac:dyDescent="0.3">
      <c r="A55" s="240" t="s">
        <v>178</v>
      </c>
      <c r="B55" s="240" t="s">
        <v>253</v>
      </c>
      <c r="C55" s="423" t="s">
        <v>537</v>
      </c>
      <c r="D55" s="185" t="s">
        <v>24</v>
      </c>
      <c r="E55" s="370" t="s">
        <v>532</v>
      </c>
      <c r="F55" s="186" t="s">
        <v>538</v>
      </c>
      <c r="G55" s="186"/>
      <c r="H55" s="372" t="s">
        <v>462</v>
      </c>
      <c r="I55" s="200" t="s">
        <v>122</v>
      </c>
      <c r="J55" s="219" t="s">
        <v>544</v>
      </c>
      <c r="K55" s="269" t="s">
        <v>539</v>
      </c>
      <c r="L55" s="186" t="s">
        <v>540</v>
      </c>
      <c r="M55" s="196" t="s">
        <v>503</v>
      </c>
      <c r="N55" s="200"/>
      <c r="O55" s="186"/>
      <c r="P55" s="193">
        <v>1</v>
      </c>
      <c r="Q55" s="186" t="s">
        <v>361</v>
      </c>
      <c r="R55" s="186" t="s">
        <v>0</v>
      </c>
      <c r="S55" s="186" t="s">
        <v>0</v>
      </c>
      <c r="T55" s="186" t="s">
        <v>0</v>
      </c>
      <c r="U55" s="192"/>
      <c r="V55" s="192"/>
      <c r="W55" s="192"/>
    </row>
    <row r="56" spans="1:23" s="268" customFormat="1" ht="206.25" x14ac:dyDescent="0.3">
      <c r="A56" s="240" t="s">
        <v>178</v>
      </c>
      <c r="B56" s="240" t="s">
        <v>253</v>
      </c>
      <c r="C56" s="423" t="s">
        <v>541</v>
      </c>
      <c r="D56" s="185" t="s">
        <v>24</v>
      </c>
      <c r="E56" s="448" t="s">
        <v>542</v>
      </c>
      <c r="F56" s="418" t="s">
        <v>543</v>
      </c>
      <c r="G56" s="187"/>
      <c r="H56" s="372" t="s">
        <v>462</v>
      </c>
      <c r="I56" s="241" t="s">
        <v>122</v>
      </c>
      <c r="J56" s="219" t="s">
        <v>544</v>
      </c>
      <c r="K56" s="270">
        <v>0.9</v>
      </c>
      <c r="L56" s="418" t="s">
        <v>540</v>
      </c>
      <c r="M56" s="196" t="s">
        <v>503</v>
      </c>
      <c r="N56" s="241"/>
      <c r="O56" s="186"/>
      <c r="P56" s="271">
        <v>1</v>
      </c>
      <c r="Q56" s="418" t="s">
        <v>361</v>
      </c>
      <c r="R56" s="187" t="s">
        <v>0</v>
      </c>
      <c r="S56" s="187" t="s">
        <v>0</v>
      </c>
      <c r="T56" s="187" t="s">
        <v>0</v>
      </c>
      <c r="U56" s="192"/>
      <c r="V56" s="192"/>
      <c r="W56" s="192"/>
    </row>
    <row r="57" spans="1:23" s="192" customFormat="1" ht="206.25" x14ac:dyDescent="0.3">
      <c r="A57" s="420" t="s">
        <v>178</v>
      </c>
      <c r="B57" s="240" t="s">
        <v>253</v>
      </c>
      <c r="C57" s="423" t="s">
        <v>545</v>
      </c>
      <c r="D57" s="185" t="s">
        <v>24</v>
      </c>
      <c r="E57" s="448" t="s">
        <v>546</v>
      </c>
      <c r="F57" s="418" t="s">
        <v>547</v>
      </c>
      <c r="G57" s="203"/>
      <c r="H57" s="372" t="s">
        <v>462</v>
      </c>
      <c r="I57" s="200" t="s">
        <v>122</v>
      </c>
      <c r="J57" s="219" t="s">
        <v>544</v>
      </c>
      <c r="K57" s="272">
        <v>1.1499999999999999</v>
      </c>
      <c r="L57" s="418" t="s">
        <v>540</v>
      </c>
      <c r="M57" s="196" t="s">
        <v>503</v>
      </c>
      <c r="N57" s="200"/>
      <c r="O57" s="186"/>
      <c r="P57" s="193">
        <v>1</v>
      </c>
      <c r="Q57" s="418" t="s">
        <v>361</v>
      </c>
      <c r="R57" s="186" t="s">
        <v>0</v>
      </c>
      <c r="S57" s="186" t="s">
        <v>0</v>
      </c>
      <c r="T57" s="186" t="s">
        <v>0</v>
      </c>
    </row>
    <row r="58" spans="1:23" s="192" customFormat="1" ht="206.25" x14ac:dyDescent="0.3">
      <c r="A58" s="420" t="s">
        <v>179</v>
      </c>
      <c r="B58" s="240" t="s">
        <v>253</v>
      </c>
      <c r="C58" s="423" t="s">
        <v>548</v>
      </c>
      <c r="D58" s="185" t="s">
        <v>24</v>
      </c>
      <c r="E58" s="448" t="s">
        <v>549</v>
      </c>
      <c r="F58" s="418" t="s">
        <v>550</v>
      </c>
      <c r="G58" s="186"/>
      <c r="H58" s="372" t="s">
        <v>462</v>
      </c>
      <c r="I58" s="200" t="s">
        <v>122</v>
      </c>
      <c r="J58" s="219" t="s">
        <v>544</v>
      </c>
      <c r="K58" s="185">
        <v>1.1599999999999999</v>
      </c>
      <c r="L58" s="418" t="s">
        <v>540</v>
      </c>
      <c r="M58" s="196" t="s">
        <v>503</v>
      </c>
      <c r="N58" s="200"/>
      <c r="O58" s="186"/>
      <c r="P58" s="193">
        <v>1</v>
      </c>
      <c r="Q58" s="186" t="s">
        <v>0</v>
      </c>
      <c r="R58" s="186" t="s">
        <v>0</v>
      </c>
      <c r="S58" s="186" t="s">
        <v>0</v>
      </c>
      <c r="T58" s="186" t="s">
        <v>0</v>
      </c>
    </row>
    <row r="59" spans="1:23" s="192" customFormat="1" ht="206.25" x14ac:dyDescent="0.3">
      <c r="A59" s="240" t="s">
        <v>180</v>
      </c>
      <c r="B59" s="240" t="s">
        <v>253</v>
      </c>
      <c r="C59" s="423" t="s">
        <v>551</v>
      </c>
      <c r="D59" s="185" t="s">
        <v>24</v>
      </c>
      <c r="E59" s="448" t="s">
        <v>552</v>
      </c>
      <c r="F59" s="418" t="s">
        <v>553</v>
      </c>
      <c r="G59" s="186"/>
      <c r="H59" s="372" t="s">
        <v>462</v>
      </c>
      <c r="I59" s="200" t="s">
        <v>122</v>
      </c>
      <c r="J59" s="219" t="s">
        <v>544</v>
      </c>
      <c r="K59" s="185">
        <v>1.3</v>
      </c>
      <c r="L59" s="418" t="s">
        <v>540</v>
      </c>
      <c r="M59" s="196" t="s">
        <v>503</v>
      </c>
      <c r="N59" s="200"/>
      <c r="O59" s="186"/>
      <c r="P59" s="193">
        <v>1</v>
      </c>
      <c r="Q59" s="186" t="s">
        <v>0</v>
      </c>
      <c r="R59" s="186" t="s">
        <v>0</v>
      </c>
      <c r="S59" s="186" t="s">
        <v>0</v>
      </c>
      <c r="T59" s="186" t="s">
        <v>0</v>
      </c>
    </row>
    <row r="60" spans="1:23" s="192" customFormat="1" ht="206.25" x14ac:dyDescent="0.3">
      <c r="A60" s="240" t="s">
        <v>555</v>
      </c>
      <c r="B60" s="430" t="s">
        <v>253</v>
      </c>
      <c r="C60" s="423" t="s">
        <v>554</v>
      </c>
      <c r="D60" s="185"/>
      <c r="E60" s="448" t="s">
        <v>556</v>
      </c>
      <c r="F60" s="429" t="s">
        <v>557</v>
      </c>
      <c r="G60" s="187"/>
      <c r="H60" s="372" t="s">
        <v>462</v>
      </c>
      <c r="I60" s="428" t="s">
        <v>122</v>
      </c>
      <c r="J60" s="219" t="s">
        <v>544</v>
      </c>
      <c r="K60" s="270">
        <v>1.75</v>
      </c>
      <c r="L60" s="429" t="s">
        <v>540</v>
      </c>
      <c r="M60" s="196" t="s">
        <v>503</v>
      </c>
      <c r="N60" s="200"/>
      <c r="O60" s="186"/>
      <c r="P60" s="193">
        <v>1</v>
      </c>
      <c r="Q60" s="186"/>
      <c r="R60" s="186"/>
      <c r="S60" s="186"/>
      <c r="T60" s="186" t="s">
        <v>0</v>
      </c>
    </row>
    <row r="61" spans="1:23" s="192" customFormat="1" ht="206.25" x14ac:dyDescent="0.3">
      <c r="A61" s="240" t="s">
        <v>558</v>
      </c>
      <c r="B61" s="430" t="s">
        <v>253</v>
      </c>
      <c r="C61" s="423" t="s">
        <v>559</v>
      </c>
      <c r="D61" s="185"/>
      <c r="E61" s="448" t="s">
        <v>560</v>
      </c>
      <c r="F61" s="429" t="s">
        <v>561</v>
      </c>
      <c r="G61" s="187"/>
      <c r="H61" s="372" t="s">
        <v>462</v>
      </c>
      <c r="I61" s="428" t="s">
        <v>122</v>
      </c>
      <c r="J61" s="219" t="s">
        <v>544</v>
      </c>
      <c r="K61" s="270">
        <v>1.8</v>
      </c>
      <c r="L61" s="429" t="s">
        <v>540</v>
      </c>
      <c r="M61" s="196" t="s">
        <v>503</v>
      </c>
      <c r="N61" s="200"/>
      <c r="O61" s="186"/>
      <c r="P61" s="193">
        <v>1</v>
      </c>
      <c r="Q61" s="186"/>
      <c r="R61" s="186"/>
      <c r="S61" s="186"/>
      <c r="T61" s="186"/>
    </row>
    <row r="62" spans="1:23" s="192" customFormat="1" ht="206.25" x14ac:dyDescent="0.3">
      <c r="A62" s="240" t="s">
        <v>562</v>
      </c>
      <c r="B62" s="430" t="s">
        <v>253</v>
      </c>
      <c r="C62" s="423" t="s">
        <v>563</v>
      </c>
      <c r="D62" s="185"/>
      <c r="E62" s="448" t="s">
        <v>564</v>
      </c>
      <c r="F62" s="429" t="s">
        <v>565</v>
      </c>
      <c r="G62" s="187"/>
      <c r="H62" s="372" t="s">
        <v>462</v>
      </c>
      <c r="I62" s="428" t="s">
        <v>122</v>
      </c>
      <c r="J62" s="219" t="s">
        <v>544</v>
      </c>
      <c r="K62" s="270">
        <v>1.95</v>
      </c>
      <c r="L62" s="429" t="s">
        <v>540</v>
      </c>
      <c r="M62" s="196" t="s">
        <v>503</v>
      </c>
      <c r="N62" s="200"/>
      <c r="O62" s="186"/>
      <c r="P62" s="193">
        <v>1</v>
      </c>
      <c r="Q62" s="186" t="s">
        <v>0</v>
      </c>
      <c r="R62" s="186" t="s">
        <v>0</v>
      </c>
      <c r="S62" s="186" t="s">
        <v>0</v>
      </c>
      <c r="T62" s="186" t="s">
        <v>0</v>
      </c>
    </row>
    <row r="63" spans="1:23" s="192" customFormat="1" ht="206.25" x14ac:dyDescent="0.3">
      <c r="A63" s="240" t="s">
        <v>566</v>
      </c>
      <c r="B63" s="430" t="s">
        <v>253</v>
      </c>
      <c r="C63" s="423" t="s">
        <v>567</v>
      </c>
      <c r="D63" s="185"/>
      <c r="E63" s="222" t="s">
        <v>591</v>
      </c>
      <c r="F63" s="429" t="s">
        <v>568</v>
      </c>
      <c r="G63" s="187"/>
      <c r="H63" s="372" t="s">
        <v>462</v>
      </c>
      <c r="I63" s="428" t="s">
        <v>122</v>
      </c>
      <c r="J63" s="219" t="s">
        <v>544</v>
      </c>
      <c r="K63" s="270">
        <v>1.9</v>
      </c>
      <c r="L63" s="186"/>
      <c r="M63" s="196" t="s">
        <v>503</v>
      </c>
      <c r="N63" s="200"/>
      <c r="O63" s="186"/>
      <c r="P63" s="193">
        <v>1</v>
      </c>
      <c r="Q63" s="186" t="s">
        <v>0</v>
      </c>
      <c r="R63" s="186" t="s">
        <v>0</v>
      </c>
      <c r="S63" s="186" t="s">
        <v>0</v>
      </c>
      <c r="T63" s="186" t="s">
        <v>0</v>
      </c>
    </row>
    <row r="64" spans="1:23" s="192" customFormat="1" ht="206.25" x14ac:dyDescent="0.3">
      <c r="A64" s="240" t="s">
        <v>569</v>
      </c>
      <c r="B64" s="430" t="s">
        <v>253</v>
      </c>
      <c r="C64" s="423" t="s">
        <v>570</v>
      </c>
      <c r="D64" s="185"/>
      <c r="E64" s="448" t="s">
        <v>571</v>
      </c>
      <c r="F64" s="429" t="s">
        <v>572</v>
      </c>
      <c r="G64" s="242"/>
      <c r="H64" s="372" t="s">
        <v>462</v>
      </c>
      <c r="I64" s="428" t="s">
        <v>122</v>
      </c>
      <c r="J64" s="219" t="s">
        <v>544</v>
      </c>
      <c r="K64" s="273">
        <v>0.2</v>
      </c>
      <c r="L64" s="203"/>
      <c r="M64" s="196" t="s">
        <v>503</v>
      </c>
      <c r="N64" s="204"/>
      <c r="O64" s="186"/>
      <c r="P64" s="233">
        <v>1</v>
      </c>
      <c r="Q64" s="203"/>
      <c r="R64" s="203"/>
      <c r="S64" s="203"/>
      <c r="T64" s="203"/>
    </row>
    <row r="65" spans="1:20" s="192" customFormat="1" ht="168.75" x14ac:dyDescent="0.3">
      <c r="A65" s="490" t="s">
        <v>573</v>
      </c>
      <c r="B65" s="494" t="s">
        <v>253</v>
      </c>
      <c r="C65" s="492" t="s">
        <v>574</v>
      </c>
      <c r="D65" s="490"/>
      <c r="E65" s="492" t="s">
        <v>575</v>
      </c>
      <c r="F65" s="485" t="s">
        <v>547</v>
      </c>
      <c r="G65" s="485"/>
      <c r="H65" s="372" t="s">
        <v>462</v>
      </c>
      <c r="I65" s="428" t="s">
        <v>122</v>
      </c>
      <c r="J65" s="485" t="s">
        <v>544</v>
      </c>
      <c r="K65" s="269">
        <v>0.65</v>
      </c>
      <c r="L65" s="186"/>
      <c r="M65" s="485" t="s">
        <v>503</v>
      </c>
      <c r="N65" s="488"/>
      <c r="O65" s="485"/>
      <c r="P65" s="233"/>
      <c r="Q65" s="485"/>
      <c r="R65" s="485"/>
      <c r="S65" s="485"/>
      <c r="T65" s="485"/>
    </row>
    <row r="66" spans="1:20" s="192" customFormat="1" ht="168.75" x14ac:dyDescent="0.3">
      <c r="A66" s="491"/>
      <c r="B66" s="495"/>
      <c r="C66" s="493"/>
      <c r="D66" s="491"/>
      <c r="E66" s="493"/>
      <c r="F66" s="486"/>
      <c r="G66" s="486"/>
      <c r="H66" s="372" t="s">
        <v>462</v>
      </c>
      <c r="I66" s="428" t="s">
        <v>122</v>
      </c>
      <c r="J66" s="486"/>
      <c r="K66" s="270"/>
      <c r="L66" s="187"/>
      <c r="M66" s="486"/>
      <c r="N66" s="489"/>
      <c r="O66" s="486"/>
      <c r="P66" s="193"/>
      <c r="Q66" s="486"/>
      <c r="R66" s="486"/>
      <c r="S66" s="486"/>
      <c r="T66" s="486"/>
    </row>
    <row r="67" spans="1:20" s="192" customFormat="1" ht="248.25" customHeight="1" x14ac:dyDescent="0.3">
      <c r="A67" s="240" t="s">
        <v>576</v>
      </c>
      <c r="B67" s="240" t="s">
        <v>253</v>
      </c>
      <c r="C67" s="423" t="s">
        <v>577</v>
      </c>
      <c r="D67" s="185"/>
      <c r="E67" s="455" t="s">
        <v>552</v>
      </c>
      <c r="F67" s="492" t="s">
        <v>553</v>
      </c>
      <c r="G67" s="187"/>
      <c r="H67" s="372" t="s">
        <v>462</v>
      </c>
      <c r="I67" s="428" t="s">
        <v>122</v>
      </c>
      <c r="J67" s="492" t="s">
        <v>544</v>
      </c>
      <c r="K67" s="270">
        <v>0.4</v>
      </c>
      <c r="L67" s="186"/>
      <c r="M67" s="492" t="s">
        <v>503</v>
      </c>
      <c r="N67" s="200"/>
      <c r="O67" s="186"/>
      <c r="P67" s="193"/>
      <c r="Q67" s="195"/>
      <c r="R67" s="186"/>
      <c r="S67" s="186"/>
      <c r="T67" s="186"/>
    </row>
    <row r="68" spans="1:20" s="192" customFormat="1" ht="215.25" customHeight="1" x14ac:dyDescent="0.3">
      <c r="A68" s="240" t="s">
        <v>578</v>
      </c>
      <c r="B68" s="240" t="s">
        <v>253</v>
      </c>
      <c r="C68" s="423" t="s">
        <v>577</v>
      </c>
      <c r="D68" s="185"/>
      <c r="E68" s="455" t="s">
        <v>552</v>
      </c>
      <c r="F68" s="493"/>
      <c r="G68" s="187"/>
      <c r="H68" s="372" t="s">
        <v>462</v>
      </c>
      <c r="I68" s="428" t="s">
        <v>122</v>
      </c>
      <c r="J68" s="493"/>
      <c r="K68" s="270">
        <v>0.4</v>
      </c>
      <c r="L68" s="186"/>
      <c r="M68" s="493"/>
      <c r="N68" s="200"/>
      <c r="O68" s="186"/>
      <c r="P68" s="233"/>
      <c r="Q68" s="195"/>
      <c r="R68" s="186"/>
      <c r="S68" s="186"/>
      <c r="T68" s="186"/>
    </row>
    <row r="69" spans="1:20" s="192" customFormat="1" ht="168.75" x14ac:dyDescent="0.3">
      <c r="A69" s="240" t="s">
        <v>583</v>
      </c>
      <c r="B69" s="240" t="s">
        <v>253</v>
      </c>
      <c r="C69" s="423" t="s">
        <v>579</v>
      </c>
      <c r="D69" s="185"/>
      <c r="E69" s="455" t="s">
        <v>580</v>
      </c>
      <c r="F69" s="429" t="s">
        <v>581</v>
      </c>
      <c r="G69" s="187"/>
      <c r="H69" s="372" t="s">
        <v>462</v>
      </c>
      <c r="I69" s="428" t="s">
        <v>122</v>
      </c>
      <c r="J69" s="492" t="s">
        <v>544</v>
      </c>
      <c r="K69" s="270">
        <v>1.45</v>
      </c>
      <c r="L69" s="186"/>
      <c r="M69" s="492" t="s">
        <v>503</v>
      </c>
      <c r="N69" s="200"/>
      <c r="O69" s="186"/>
      <c r="P69" s="193"/>
      <c r="Q69" s="195"/>
      <c r="R69" s="186"/>
      <c r="S69" s="186"/>
      <c r="T69" s="186"/>
    </row>
    <row r="70" spans="1:20" s="192" customFormat="1" ht="168.75" x14ac:dyDescent="0.3">
      <c r="A70" s="240" t="s">
        <v>582</v>
      </c>
      <c r="B70" s="240" t="s">
        <v>253</v>
      </c>
      <c r="C70" s="423" t="s">
        <v>584</v>
      </c>
      <c r="D70" s="185"/>
      <c r="E70" s="370" t="s">
        <v>585</v>
      </c>
      <c r="F70" s="429" t="s">
        <v>586</v>
      </c>
      <c r="G70" s="187"/>
      <c r="H70" s="372" t="s">
        <v>462</v>
      </c>
      <c r="I70" s="428" t="s">
        <v>122</v>
      </c>
      <c r="J70" s="493"/>
      <c r="K70" s="270">
        <v>0.2</v>
      </c>
      <c r="L70" s="429" t="s">
        <v>587</v>
      </c>
      <c r="M70" s="493"/>
      <c r="N70" s="200"/>
      <c r="O70" s="186"/>
      <c r="P70" s="193">
        <v>1</v>
      </c>
      <c r="Q70" s="195"/>
      <c r="R70" s="186"/>
      <c r="S70" s="186"/>
      <c r="T70" s="186"/>
    </row>
    <row r="71" spans="1:20" s="192" customFormat="1" ht="168.75" x14ac:dyDescent="0.3">
      <c r="A71" s="240" t="s">
        <v>588</v>
      </c>
      <c r="B71" s="240" t="s">
        <v>253</v>
      </c>
      <c r="C71" s="423" t="s">
        <v>584</v>
      </c>
      <c r="D71" s="185"/>
      <c r="E71" s="222" t="s">
        <v>589</v>
      </c>
      <c r="F71" s="429" t="s">
        <v>590</v>
      </c>
      <c r="G71" s="187"/>
      <c r="H71" s="372" t="s">
        <v>462</v>
      </c>
      <c r="I71" s="428" t="s">
        <v>122</v>
      </c>
      <c r="J71" s="485" t="s">
        <v>544</v>
      </c>
      <c r="K71" s="270">
        <v>0.2</v>
      </c>
      <c r="L71" s="429" t="s">
        <v>587</v>
      </c>
      <c r="M71" s="485" t="s">
        <v>503</v>
      </c>
      <c r="N71" s="200"/>
      <c r="O71" s="186"/>
      <c r="P71" s="193">
        <v>1</v>
      </c>
      <c r="Q71" s="195"/>
      <c r="R71" s="186"/>
      <c r="S71" s="186"/>
      <c r="T71" s="186"/>
    </row>
    <row r="72" spans="1:20" s="192" customFormat="1" ht="168.75" x14ac:dyDescent="0.3">
      <c r="A72" s="240" t="s">
        <v>592</v>
      </c>
      <c r="B72" s="240" t="s">
        <v>253</v>
      </c>
      <c r="C72" s="423" t="s">
        <v>593</v>
      </c>
      <c r="D72" s="185"/>
      <c r="E72" s="370" t="s">
        <v>594</v>
      </c>
      <c r="F72" s="429" t="s">
        <v>595</v>
      </c>
      <c r="G72" s="187"/>
      <c r="H72" s="372" t="s">
        <v>462</v>
      </c>
      <c r="I72" s="428" t="s">
        <v>122</v>
      </c>
      <c r="J72" s="486"/>
      <c r="K72" s="270">
        <v>0.33100000000000002</v>
      </c>
      <c r="L72" s="429" t="s">
        <v>587</v>
      </c>
      <c r="M72" s="486"/>
      <c r="N72" s="200"/>
      <c r="O72" s="186"/>
      <c r="P72" s="193">
        <v>1</v>
      </c>
      <c r="Q72" s="195"/>
      <c r="R72" s="186" t="s">
        <v>0</v>
      </c>
      <c r="S72" s="186" t="s">
        <v>0</v>
      </c>
      <c r="T72" s="186" t="s">
        <v>0</v>
      </c>
    </row>
    <row r="73" spans="1:20" s="192" customFormat="1" ht="168.75" x14ac:dyDescent="0.3">
      <c r="A73" s="240" t="s">
        <v>596</v>
      </c>
      <c r="B73" s="240" t="s">
        <v>253</v>
      </c>
      <c r="C73" s="423" t="s">
        <v>597</v>
      </c>
      <c r="D73" s="185"/>
      <c r="E73" s="370" t="s">
        <v>598</v>
      </c>
      <c r="F73" s="429" t="s">
        <v>599</v>
      </c>
      <c r="G73" s="187"/>
      <c r="H73" s="372" t="s">
        <v>462</v>
      </c>
      <c r="I73" s="428" t="s">
        <v>122</v>
      </c>
      <c r="J73" s="485" t="s">
        <v>544</v>
      </c>
      <c r="K73" s="270">
        <v>0.35</v>
      </c>
      <c r="L73" s="429" t="s">
        <v>587</v>
      </c>
      <c r="M73" s="485" t="s">
        <v>503</v>
      </c>
      <c r="N73" s="200"/>
      <c r="O73" s="186"/>
      <c r="P73" s="193">
        <v>1</v>
      </c>
      <c r="Q73" s="195"/>
      <c r="R73" s="186" t="s">
        <v>0</v>
      </c>
      <c r="S73" s="186" t="s">
        <v>0</v>
      </c>
      <c r="T73" s="186" t="s">
        <v>0</v>
      </c>
    </row>
    <row r="74" spans="1:20" s="192" customFormat="1" ht="168.75" x14ac:dyDescent="0.3">
      <c r="A74" s="240" t="s">
        <v>600</v>
      </c>
      <c r="B74" s="240" t="s">
        <v>253</v>
      </c>
      <c r="C74" s="423" t="s">
        <v>601</v>
      </c>
      <c r="D74" s="185"/>
      <c r="E74" s="222" t="s">
        <v>602</v>
      </c>
      <c r="F74" s="429" t="s">
        <v>568</v>
      </c>
      <c r="G74" s="187"/>
      <c r="H74" s="372" t="s">
        <v>462</v>
      </c>
      <c r="I74" s="428" t="s">
        <v>122</v>
      </c>
      <c r="J74" s="486"/>
      <c r="K74" s="270">
        <v>0.3</v>
      </c>
      <c r="L74" s="429" t="s">
        <v>587</v>
      </c>
      <c r="M74" s="486"/>
      <c r="N74" s="200"/>
      <c r="O74" s="186"/>
      <c r="P74" s="233">
        <v>1</v>
      </c>
      <c r="Q74" s="195"/>
      <c r="R74" s="186"/>
      <c r="S74" s="186"/>
      <c r="T74" s="186"/>
    </row>
    <row r="75" spans="1:20" s="192" customFormat="1" ht="206.25" x14ac:dyDescent="0.3">
      <c r="A75" s="240" t="s">
        <v>603</v>
      </c>
      <c r="B75" s="240" t="s">
        <v>253</v>
      </c>
      <c r="C75" s="423" t="s">
        <v>604</v>
      </c>
      <c r="D75" s="185"/>
      <c r="E75" s="370" t="s">
        <v>418</v>
      </c>
      <c r="F75" s="429" t="s">
        <v>605</v>
      </c>
      <c r="G75" s="187"/>
      <c r="H75" s="372" t="s">
        <v>462</v>
      </c>
      <c r="I75" s="428" t="s">
        <v>122</v>
      </c>
      <c r="J75" s="219" t="s">
        <v>544</v>
      </c>
      <c r="K75" s="270">
        <v>0.7</v>
      </c>
      <c r="L75" s="429" t="s">
        <v>587</v>
      </c>
      <c r="M75" s="196" t="s">
        <v>503</v>
      </c>
      <c r="N75" s="200"/>
      <c r="O75" s="186"/>
      <c r="P75" s="193">
        <v>1</v>
      </c>
      <c r="Q75" s="195"/>
      <c r="R75" s="186"/>
      <c r="S75" s="186"/>
      <c r="T75" s="186"/>
    </row>
    <row r="76" spans="1:20" s="192" customFormat="1" ht="1.5" customHeight="1" x14ac:dyDescent="0.3">
      <c r="A76" s="490"/>
      <c r="B76" s="494"/>
      <c r="C76" s="490"/>
      <c r="D76" s="490"/>
      <c r="E76" s="485"/>
      <c r="F76" s="485"/>
      <c r="G76" s="242"/>
      <c r="H76" s="497"/>
      <c r="I76" s="488"/>
      <c r="J76" s="485"/>
      <c r="K76" s="270"/>
      <c r="L76" s="187"/>
      <c r="M76" s="485"/>
      <c r="N76" s="488"/>
      <c r="O76" s="485"/>
      <c r="P76" s="202"/>
      <c r="Q76" s="485"/>
      <c r="R76" s="485"/>
      <c r="S76" s="485"/>
      <c r="T76" s="485"/>
    </row>
    <row r="77" spans="1:20" s="192" customFormat="1" ht="18.75" hidden="1" x14ac:dyDescent="0.3">
      <c r="A77" s="491"/>
      <c r="B77" s="495"/>
      <c r="C77" s="491"/>
      <c r="D77" s="491"/>
      <c r="E77" s="486"/>
      <c r="F77" s="486"/>
      <c r="G77" s="187"/>
      <c r="H77" s="498"/>
      <c r="I77" s="489"/>
      <c r="J77" s="486"/>
      <c r="K77" s="270"/>
      <c r="L77" s="187"/>
      <c r="M77" s="486"/>
      <c r="N77" s="489"/>
      <c r="O77" s="496"/>
      <c r="P77" s="235"/>
      <c r="Q77" s="486"/>
      <c r="R77" s="486"/>
      <c r="S77" s="486"/>
      <c r="T77" s="486"/>
    </row>
    <row r="78" spans="1:20" s="192" customFormat="1" ht="267.75" customHeight="1" x14ac:dyDescent="0.3">
      <c r="A78" s="240" t="s">
        <v>606</v>
      </c>
      <c r="B78" s="240" t="s">
        <v>253</v>
      </c>
      <c r="C78" s="423" t="s">
        <v>607</v>
      </c>
      <c r="D78" s="185"/>
      <c r="E78" s="370" t="s">
        <v>301</v>
      </c>
      <c r="F78" s="429" t="s">
        <v>608</v>
      </c>
      <c r="G78" s="187"/>
      <c r="H78" s="372" t="s">
        <v>462</v>
      </c>
      <c r="I78" s="428" t="s">
        <v>122</v>
      </c>
      <c r="J78" s="219" t="s">
        <v>544</v>
      </c>
      <c r="K78" s="270">
        <v>0.8</v>
      </c>
      <c r="L78" s="429" t="s">
        <v>587</v>
      </c>
      <c r="M78" s="196" t="s">
        <v>503</v>
      </c>
      <c r="N78" s="200"/>
      <c r="O78" s="186"/>
      <c r="P78" s="193">
        <v>1</v>
      </c>
      <c r="Q78" s="195"/>
      <c r="R78" s="186"/>
      <c r="S78" s="186"/>
      <c r="T78" s="186"/>
    </row>
    <row r="79" spans="1:20" s="192" customFormat="1" ht="210.75" customHeight="1" x14ac:dyDescent="0.3">
      <c r="A79" s="490" t="s">
        <v>609</v>
      </c>
      <c r="B79" s="494" t="s">
        <v>253</v>
      </c>
      <c r="C79" s="485" t="s">
        <v>610</v>
      </c>
      <c r="D79" s="490"/>
      <c r="E79" s="485" t="s">
        <v>611</v>
      </c>
      <c r="F79" s="485" t="s">
        <v>612</v>
      </c>
      <c r="G79" s="485"/>
      <c r="H79" s="497" t="s">
        <v>462</v>
      </c>
      <c r="I79" s="428" t="s">
        <v>122</v>
      </c>
      <c r="J79" s="219" t="s">
        <v>544</v>
      </c>
      <c r="K79" s="270">
        <v>1.4</v>
      </c>
      <c r="L79" s="429" t="s">
        <v>587</v>
      </c>
      <c r="M79" s="485" t="s">
        <v>503</v>
      </c>
      <c r="N79" s="488"/>
      <c r="O79" s="485"/>
      <c r="P79" s="190">
        <v>1</v>
      </c>
      <c r="Q79" s="485"/>
      <c r="R79" s="485"/>
      <c r="S79" s="485"/>
      <c r="T79" s="485"/>
    </row>
    <row r="80" spans="1:20" s="192" customFormat="1" ht="18.75" x14ac:dyDescent="0.3">
      <c r="A80" s="491"/>
      <c r="B80" s="495"/>
      <c r="C80" s="486"/>
      <c r="D80" s="491"/>
      <c r="E80" s="486"/>
      <c r="F80" s="486"/>
      <c r="G80" s="486"/>
      <c r="H80" s="498"/>
      <c r="I80" s="428"/>
      <c r="J80" s="219"/>
      <c r="K80" s="270"/>
      <c r="L80" s="187"/>
      <c r="M80" s="486"/>
      <c r="N80" s="489"/>
      <c r="O80" s="486"/>
      <c r="P80" s="190"/>
      <c r="Q80" s="486"/>
      <c r="R80" s="486"/>
      <c r="S80" s="486"/>
      <c r="T80" s="486"/>
    </row>
    <row r="81" spans="1:20" s="192" customFormat="1" ht="197.25" customHeight="1" x14ac:dyDescent="0.3">
      <c r="A81" s="240" t="s">
        <v>613</v>
      </c>
      <c r="B81" s="240" t="s">
        <v>253</v>
      </c>
      <c r="C81" s="423" t="s">
        <v>541</v>
      </c>
      <c r="D81" s="185"/>
      <c r="E81" s="203" t="s">
        <v>542</v>
      </c>
      <c r="F81" s="203" t="s">
        <v>543</v>
      </c>
      <c r="G81" s="186"/>
      <c r="H81" s="201" t="s">
        <v>462</v>
      </c>
      <c r="I81" s="428" t="s">
        <v>122</v>
      </c>
      <c r="J81" s="219" t="s">
        <v>544</v>
      </c>
      <c r="K81" s="270">
        <v>0.9</v>
      </c>
      <c r="L81" s="187" t="s">
        <v>616</v>
      </c>
      <c r="M81" s="203" t="s">
        <v>503</v>
      </c>
      <c r="N81" s="204"/>
      <c r="O81" s="186"/>
      <c r="P81" s="190">
        <v>1</v>
      </c>
      <c r="Q81" s="203"/>
      <c r="R81" s="203"/>
      <c r="S81" s="203"/>
      <c r="T81" s="203"/>
    </row>
    <row r="82" spans="1:20" s="192" customFormat="1" ht="93.75" customHeight="1" x14ac:dyDescent="0.3">
      <c r="A82" s="494" t="s">
        <v>614</v>
      </c>
      <c r="B82" s="494" t="s">
        <v>253</v>
      </c>
      <c r="C82" s="485" t="s">
        <v>617</v>
      </c>
      <c r="D82" s="490"/>
      <c r="E82" s="485" t="s">
        <v>571</v>
      </c>
      <c r="F82" s="485" t="s">
        <v>572</v>
      </c>
      <c r="G82" s="496"/>
      <c r="H82" s="497" t="s">
        <v>462</v>
      </c>
      <c r="I82" s="488" t="s">
        <v>122</v>
      </c>
      <c r="J82" s="485" t="s">
        <v>544</v>
      </c>
      <c r="K82" s="270">
        <v>0.16</v>
      </c>
      <c r="L82" s="429" t="s">
        <v>587</v>
      </c>
      <c r="M82" s="485" t="s">
        <v>503</v>
      </c>
      <c r="N82" s="488"/>
      <c r="O82" s="485"/>
      <c r="P82" s="193">
        <v>1</v>
      </c>
      <c r="Q82" s="485"/>
      <c r="R82" s="485"/>
      <c r="S82" s="485" t="s">
        <v>0</v>
      </c>
      <c r="T82" s="485" t="s">
        <v>0</v>
      </c>
    </row>
    <row r="83" spans="1:20" s="192" customFormat="1" ht="62.25" customHeight="1" x14ac:dyDescent="0.3">
      <c r="A83" s="495"/>
      <c r="B83" s="495"/>
      <c r="C83" s="486"/>
      <c r="D83" s="491"/>
      <c r="E83" s="496"/>
      <c r="F83" s="486"/>
      <c r="G83" s="486"/>
      <c r="H83" s="498"/>
      <c r="I83" s="489"/>
      <c r="J83" s="486"/>
      <c r="K83" s="270"/>
      <c r="L83" s="187"/>
      <c r="M83" s="486"/>
      <c r="N83" s="489"/>
      <c r="O83" s="486"/>
      <c r="P83" s="271"/>
      <c r="Q83" s="486"/>
      <c r="R83" s="486"/>
      <c r="S83" s="486"/>
      <c r="T83" s="486"/>
    </row>
    <row r="84" spans="1:20" s="192" customFormat="1" ht="278.25" customHeight="1" x14ac:dyDescent="0.3">
      <c r="A84" s="240" t="s">
        <v>615</v>
      </c>
      <c r="B84" s="240" t="s">
        <v>253</v>
      </c>
      <c r="C84" s="455" t="s">
        <v>618</v>
      </c>
      <c r="D84" s="185"/>
      <c r="E84" s="455" t="s">
        <v>619</v>
      </c>
      <c r="F84" s="455" t="s">
        <v>620</v>
      </c>
      <c r="G84" s="187"/>
      <c r="H84" s="456" t="s">
        <v>462</v>
      </c>
      <c r="I84" s="457" t="s">
        <v>122</v>
      </c>
      <c r="J84" s="455" t="s">
        <v>544</v>
      </c>
      <c r="K84" s="270">
        <v>0.95</v>
      </c>
      <c r="L84" s="429" t="s">
        <v>587</v>
      </c>
      <c r="M84" s="455" t="s">
        <v>503</v>
      </c>
      <c r="N84" s="200"/>
      <c r="O84" s="186"/>
      <c r="P84" s="193">
        <v>1</v>
      </c>
      <c r="Q84" s="195"/>
      <c r="R84" s="186"/>
      <c r="S84" s="186" t="s">
        <v>0</v>
      </c>
      <c r="T84" s="186" t="s">
        <v>0</v>
      </c>
    </row>
    <row r="85" spans="1:20" s="192" customFormat="1" ht="206.25" x14ac:dyDescent="0.3">
      <c r="A85" s="240" t="s">
        <v>621</v>
      </c>
      <c r="B85" s="240" t="s">
        <v>253</v>
      </c>
      <c r="C85" s="455" t="s">
        <v>622</v>
      </c>
      <c r="D85" s="185"/>
      <c r="E85" s="455" t="s">
        <v>549</v>
      </c>
      <c r="F85" s="455" t="s">
        <v>550</v>
      </c>
      <c r="G85" s="187"/>
      <c r="H85" s="456" t="s">
        <v>462</v>
      </c>
      <c r="I85" s="457" t="s">
        <v>122</v>
      </c>
      <c r="J85" s="455" t="s">
        <v>544</v>
      </c>
      <c r="K85" s="270">
        <v>0.74</v>
      </c>
      <c r="L85" s="429" t="s">
        <v>587</v>
      </c>
      <c r="M85" s="455" t="s">
        <v>503</v>
      </c>
      <c r="N85" s="200"/>
      <c r="O85" s="186"/>
      <c r="P85" s="193">
        <v>1</v>
      </c>
      <c r="Q85" s="195" t="s">
        <v>0</v>
      </c>
      <c r="R85" s="186" t="s">
        <v>0</v>
      </c>
      <c r="S85" s="186" t="s">
        <v>0</v>
      </c>
      <c r="T85" s="186" t="s">
        <v>0</v>
      </c>
    </row>
    <row r="86" spans="1:20" s="192" customFormat="1" ht="206.25" x14ac:dyDescent="0.3">
      <c r="A86" s="240" t="s">
        <v>623</v>
      </c>
      <c r="B86" s="240" t="s">
        <v>253</v>
      </c>
      <c r="C86" s="455" t="s">
        <v>624</v>
      </c>
      <c r="D86" s="185"/>
      <c r="E86" s="448" t="s">
        <v>625</v>
      </c>
      <c r="F86" s="455" t="s">
        <v>626</v>
      </c>
      <c r="G86" s="187"/>
      <c r="H86" s="456" t="s">
        <v>462</v>
      </c>
      <c r="I86" s="457" t="s">
        <v>122</v>
      </c>
      <c r="J86" s="455" t="s">
        <v>544</v>
      </c>
      <c r="K86" s="270">
        <v>0.5</v>
      </c>
      <c r="L86" s="429" t="s">
        <v>587</v>
      </c>
      <c r="M86" s="455" t="s">
        <v>503</v>
      </c>
      <c r="N86" s="428"/>
      <c r="O86" s="429"/>
      <c r="P86" s="193">
        <v>1</v>
      </c>
      <c r="Q86" s="195"/>
      <c r="R86" s="186"/>
      <c r="S86" s="186"/>
      <c r="T86" s="186" t="s">
        <v>0</v>
      </c>
    </row>
    <row r="87" spans="1:20" s="192" customFormat="1" ht="192" customHeight="1" x14ac:dyDescent="0.3">
      <c r="A87" s="219" t="s">
        <v>627</v>
      </c>
      <c r="B87" s="240" t="s">
        <v>253</v>
      </c>
      <c r="C87" s="455" t="s">
        <v>601</v>
      </c>
      <c r="D87" s="185"/>
      <c r="E87" s="222" t="s">
        <v>629</v>
      </c>
      <c r="F87" s="455" t="s">
        <v>630</v>
      </c>
      <c r="G87" s="275"/>
      <c r="H87" s="456" t="s">
        <v>462</v>
      </c>
      <c r="I87" s="457" t="s">
        <v>122</v>
      </c>
      <c r="J87" s="455" t="s">
        <v>544</v>
      </c>
      <c r="K87" s="270">
        <v>0.3</v>
      </c>
      <c r="L87" s="429" t="s">
        <v>587</v>
      </c>
      <c r="M87" s="455" t="s">
        <v>503</v>
      </c>
      <c r="N87" s="428"/>
      <c r="O87" s="429"/>
      <c r="P87" s="193">
        <v>1</v>
      </c>
      <c r="Q87" s="195" t="s">
        <v>0</v>
      </c>
      <c r="R87" s="186" t="s">
        <v>0</v>
      </c>
      <c r="S87" s="186" t="s">
        <v>0</v>
      </c>
      <c r="T87" s="186" t="s">
        <v>0</v>
      </c>
    </row>
    <row r="88" spans="1:20" s="192" customFormat="1" ht="220.5" customHeight="1" x14ac:dyDescent="0.3">
      <c r="A88" s="240" t="s">
        <v>628</v>
      </c>
      <c r="B88" s="240" t="s">
        <v>253</v>
      </c>
      <c r="C88" s="423" t="s">
        <v>631</v>
      </c>
      <c r="D88" s="185"/>
      <c r="E88" s="448" t="s">
        <v>632</v>
      </c>
      <c r="F88" s="455" t="s">
        <v>586</v>
      </c>
      <c r="G88" s="275"/>
      <c r="H88" s="456" t="s">
        <v>462</v>
      </c>
      <c r="I88" s="457" t="s">
        <v>122</v>
      </c>
      <c r="J88" s="455" t="s">
        <v>544</v>
      </c>
      <c r="K88" s="270">
        <v>4</v>
      </c>
      <c r="L88" s="429" t="s">
        <v>637</v>
      </c>
      <c r="M88" s="455" t="s">
        <v>503</v>
      </c>
      <c r="N88" s="428"/>
      <c r="O88" s="429"/>
      <c r="P88" s="193">
        <v>1</v>
      </c>
      <c r="Q88" s="195" t="s">
        <v>0</v>
      </c>
      <c r="R88" s="186" t="s">
        <v>0</v>
      </c>
      <c r="S88" s="186" t="s">
        <v>0</v>
      </c>
      <c r="T88" s="186" t="s">
        <v>0</v>
      </c>
    </row>
    <row r="89" spans="1:20" s="192" customFormat="1" ht="206.25" x14ac:dyDescent="0.3">
      <c r="A89" s="240" t="s">
        <v>633</v>
      </c>
      <c r="B89" s="240" t="s">
        <v>253</v>
      </c>
      <c r="C89" s="423" t="s">
        <v>634</v>
      </c>
      <c r="D89" s="185"/>
      <c r="E89" s="448" t="s">
        <v>635</v>
      </c>
      <c r="F89" s="455" t="s">
        <v>636</v>
      </c>
      <c r="G89" s="275"/>
      <c r="H89" s="456" t="s">
        <v>462</v>
      </c>
      <c r="I89" s="457" t="s">
        <v>122</v>
      </c>
      <c r="J89" s="455" t="s">
        <v>544</v>
      </c>
      <c r="K89" s="270">
        <v>0.3</v>
      </c>
      <c r="L89" s="429" t="s">
        <v>637</v>
      </c>
      <c r="M89" s="455" t="s">
        <v>503</v>
      </c>
      <c r="N89" s="428"/>
      <c r="O89" s="429"/>
      <c r="P89" s="193">
        <v>1</v>
      </c>
      <c r="Q89" s="195" t="s">
        <v>0</v>
      </c>
      <c r="R89" s="429" t="s">
        <v>0</v>
      </c>
      <c r="S89" s="429" t="s">
        <v>0</v>
      </c>
      <c r="T89" s="186"/>
    </row>
    <row r="90" spans="1:20" s="192" customFormat="1" ht="135.75" customHeight="1" x14ac:dyDescent="0.3">
      <c r="A90" s="219" t="s">
        <v>638</v>
      </c>
      <c r="B90" s="240" t="s">
        <v>253</v>
      </c>
      <c r="C90" s="423" t="s">
        <v>639</v>
      </c>
      <c r="D90" s="185"/>
      <c r="E90" s="448" t="s">
        <v>640</v>
      </c>
      <c r="F90" s="455" t="s">
        <v>641</v>
      </c>
      <c r="G90" s="275"/>
      <c r="H90" s="456" t="s">
        <v>462</v>
      </c>
      <c r="I90" s="457" t="s">
        <v>122</v>
      </c>
      <c r="J90" s="455" t="s">
        <v>544</v>
      </c>
      <c r="K90" s="270">
        <v>0.17</v>
      </c>
      <c r="L90" s="429" t="s">
        <v>637</v>
      </c>
      <c r="M90" s="455" t="s">
        <v>503</v>
      </c>
      <c r="N90" s="428"/>
      <c r="O90" s="429"/>
      <c r="P90" s="193">
        <v>1</v>
      </c>
      <c r="Q90" s="195" t="s">
        <v>0</v>
      </c>
      <c r="R90" s="186" t="s">
        <v>0</v>
      </c>
      <c r="S90" s="186" t="s">
        <v>0</v>
      </c>
      <c r="T90" s="186" t="s">
        <v>0</v>
      </c>
    </row>
    <row r="91" spans="1:20" s="192" customFormat="1" ht="144" customHeight="1" x14ac:dyDescent="0.3">
      <c r="A91" s="485" t="s">
        <v>645</v>
      </c>
      <c r="B91" s="494" t="s">
        <v>253</v>
      </c>
      <c r="C91" s="492" t="s">
        <v>642</v>
      </c>
      <c r="D91" s="490"/>
      <c r="E91" s="492" t="s">
        <v>643</v>
      </c>
      <c r="F91" s="485" t="s">
        <v>644</v>
      </c>
      <c r="G91" s="485"/>
      <c r="H91" s="456" t="s">
        <v>462</v>
      </c>
      <c r="I91" s="457" t="s">
        <v>122</v>
      </c>
      <c r="J91" s="455" t="s">
        <v>544</v>
      </c>
      <c r="K91" s="274">
        <v>0.2</v>
      </c>
      <c r="L91" s="429" t="s">
        <v>637</v>
      </c>
      <c r="M91" s="485" t="s">
        <v>503</v>
      </c>
      <c r="N91" s="488"/>
      <c r="O91" s="485"/>
      <c r="P91" s="193">
        <v>1</v>
      </c>
      <c r="Q91" s="485" t="s">
        <v>0</v>
      </c>
      <c r="R91" s="485" t="s">
        <v>0</v>
      </c>
      <c r="S91" s="485" t="s">
        <v>0</v>
      </c>
      <c r="T91" s="485" t="s">
        <v>0</v>
      </c>
    </row>
    <row r="92" spans="1:20" s="192" customFormat="1" ht="18.75" x14ac:dyDescent="0.3">
      <c r="A92" s="486"/>
      <c r="B92" s="495"/>
      <c r="C92" s="493"/>
      <c r="D92" s="491"/>
      <c r="E92" s="493"/>
      <c r="F92" s="486"/>
      <c r="G92" s="486"/>
      <c r="H92" s="456"/>
      <c r="I92" s="457"/>
      <c r="J92" s="455"/>
      <c r="K92" s="274"/>
      <c r="L92" s="187"/>
      <c r="M92" s="486"/>
      <c r="N92" s="489"/>
      <c r="O92" s="486"/>
      <c r="P92" s="193"/>
      <c r="Q92" s="486"/>
      <c r="R92" s="486"/>
      <c r="S92" s="486"/>
      <c r="T92" s="486"/>
    </row>
    <row r="93" spans="1:20" s="192" customFormat="1" ht="174.75" customHeight="1" x14ac:dyDescent="0.3">
      <c r="A93" s="186" t="s">
        <v>646</v>
      </c>
      <c r="B93" s="240" t="s">
        <v>253</v>
      </c>
      <c r="C93" s="423" t="s">
        <v>647</v>
      </c>
      <c r="D93" s="185"/>
      <c r="E93" s="448" t="s">
        <v>648</v>
      </c>
      <c r="F93" s="455" t="s">
        <v>649</v>
      </c>
      <c r="G93" s="275"/>
      <c r="H93" s="456" t="s">
        <v>462</v>
      </c>
      <c r="I93" s="457" t="s">
        <v>122</v>
      </c>
      <c r="J93" s="455" t="s">
        <v>544</v>
      </c>
      <c r="K93" s="270">
        <v>0.23</v>
      </c>
      <c r="L93" s="429" t="s">
        <v>637</v>
      </c>
      <c r="M93" s="455" t="s">
        <v>503</v>
      </c>
      <c r="N93" s="200"/>
      <c r="O93" s="186"/>
      <c r="P93" s="190">
        <v>1</v>
      </c>
      <c r="Q93" s="195" t="s">
        <v>0</v>
      </c>
      <c r="R93" s="186" t="s">
        <v>0</v>
      </c>
      <c r="S93" s="186" t="s">
        <v>0</v>
      </c>
      <c r="T93" s="186" t="s">
        <v>0</v>
      </c>
    </row>
    <row r="94" spans="1:20" s="192" customFormat="1" ht="144" customHeight="1" x14ac:dyDescent="0.3">
      <c r="A94" s="485" t="s">
        <v>651</v>
      </c>
      <c r="B94" s="494" t="s">
        <v>253</v>
      </c>
      <c r="C94" s="492" t="s">
        <v>650</v>
      </c>
      <c r="D94" s="490"/>
      <c r="E94" s="492" t="s">
        <v>652</v>
      </c>
      <c r="F94" s="485" t="s">
        <v>653</v>
      </c>
      <c r="G94" s="485"/>
      <c r="H94" s="497" t="s">
        <v>462</v>
      </c>
      <c r="I94" s="488" t="s">
        <v>122</v>
      </c>
      <c r="J94" s="485" t="s">
        <v>544</v>
      </c>
      <c r="K94" s="274">
        <v>0.27</v>
      </c>
      <c r="L94" s="429" t="s">
        <v>637</v>
      </c>
      <c r="M94" s="485" t="s">
        <v>503</v>
      </c>
      <c r="N94" s="488"/>
      <c r="O94" s="485"/>
      <c r="P94" s="202">
        <v>1</v>
      </c>
      <c r="Q94" s="485"/>
      <c r="R94" s="485"/>
      <c r="S94" s="485"/>
      <c r="T94" s="485" t="s">
        <v>0</v>
      </c>
    </row>
    <row r="95" spans="1:20" s="192" customFormat="1" ht="61.5" customHeight="1" x14ac:dyDescent="0.3">
      <c r="A95" s="486"/>
      <c r="B95" s="495"/>
      <c r="C95" s="493"/>
      <c r="D95" s="491"/>
      <c r="E95" s="493"/>
      <c r="F95" s="486"/>
      <c r="G95" s="486"/>
      <c r="H95" s="498"/>
      <c r="I95" s="489"/>
      <c r="J95" s="486"/>
      <c r="K95" s="274"/>
      <c r="L95" s="187"/>
      <c r="M95" s="486"/>
      <c r="N95" s="489"/>
      <c r="O95" s="486"/>
      <c r="P95" s="202"/>
      <c r="Q95" s="486"/>
      <c r="R95" s="486"/>
      <c r="S95" s="486"/>
      <c r="T95" s="486"/>
    </row>
    <row r="96" spans="1:20" s="192" customFormat="1" ht="192.75" customHeight="1" x14ac:dyDescent="0.3">
      <c r="A96" s="186" t="s">
        <v>654</v>
      </c>
      <c r="B96" s="240" t="s">
        <v>253</v>
      </c>
      <c r="C96" s="492" t="s">
        <v>642</v>
      </c>
      <c r="D96" s="185"/>
      <c r="E96" s="458" t="s">
        <v>602</v>
      </c>
      <c r="F96" s="492" t="s">
        <v>568</v>
      </c>
      <c r="G96" s="275"/>
      <c r="H96" s="456" t="s">
        <v>462</v>
      </c>
      <c r="I96" s="457" t="s">
        <v>122</v>
      </c>
      <c r="J96" s="455" t="s">
        <v>544</v>
      </c>
      <c r="K96" s="270">
        <v>0.2</v>
      </c>
      <c r="L96" s="429" t="s">
        <v>637</v>
      </c>
      <c r="M96" s="455" t="s">
        <v>503</v>
      </c>
      <c r="N96" s="200"/>
      <c r="O96" s="186"/>
      <c r="P96" s="190">
        <v>1</v>
      </c>
      <c r="Q96" s="195" t="s">
        <v>0</v>
      </c>
      <c r="R96" s="186" t="s">
        <v>0</v>
      </c>
      <c r="S96" s="186" t="s">
        <v>0</v>
      </c>
      <c r="T96" s="186" t="s">
        <v>0</v>
      </c>
    </row>
    <row r="97" spans="1:20" s="192" customFormat="1" ht="1.5" customHeight="1" x14ac:dyDescent="0.3">
      <c r="A97" s="186" t="s">
        <v>655</v>
      </c>
      <c r="B97" s="240" t="s">
        <v>253</v>
      </c>
      <c r="C97" s="493"/>
      <c r="D97" s="185"/>
      <c r="E97" s="186"/>
      <c r="F97" s="493"/>
      <c r="G97" s="275"/>
      <c r="H97" s="189"/>
      <c r="I97" s="200"/>
      <c r="J97" s="186"/>
      <c r="K97" s="274"/>
      <c r="L97" s="187"/>
      <c r="M97" s="186"/>
      <c r="N97" s="200"/>
      <c r="O97" s="186"/>
      <c r="P97" s="190"/>
      <c r="Q97" s="195" t="s">
        <v>0</v>
      </c>
      <c r="R97" s="186" t="s">
        <v>0</v>
      </c>
      <c r="S97" s="186" t="s">
        <v>0</v>
      </c>
      <c r="T97" s="186" t="s">
        <v>0</v>
      </c>
    </row>
    <row r="98" spans="1:20" s="192" customFormat="1" ht="138.75" customHeight="1" x14ac:dyDescent="0.3">
      <c r="A98" s="187" t="s">
        <v>655</v>
      </c>
      <c r="B98" s="240" t="s">
        <v>253</v>
      </c>
      <c r="C98" s="423" t="s">
        <v>642</v>
      </c>
      <c r="D98" s="185"/>
      <c r="E98" s="448" t="s">
        <v>656</v>
      </c>
      <c r="F98" s="455" t="s">
        <v>657</v>
      </c>
      <c r="G98" s="275"/>
      <c r="H98" s="456" t="s">
        <v>462</v>
      </c>
      <c r="I98" s="457" t="s">
        <v>122</v>
      </c>
      <c r="J98" s="455" t="s">
        <v>544</v>
      </c>
      <c r="K98" s="270">
        <v>0.2</v>
      </c>
      <c r="L98" s="429" t="s">
        <v>637</v>
      </c>
      <c r="M98" s="455" t="s">
        <v>503</v>
      </c>
      <c r="N98" s="428"/>
      <c r="O98" s="429"/>
      <c r="P98" s="431">
        <v>1</v>
      </c>
      <c r="Q98" s="195" t="s">
        <v>0</v>
      </c>
      <c r="R98" s="186" t="s">
        <v>0</v>
      </c>
      <c r="S98" s="186" t="s">
        <v>0</v>
      </c>
      <c r="T98" s="186" t="s">
        <v>0</v>
      </c>
    </row>
    <row r="99" spans="1:20" s="192" customFormat="1" ht="206.25" x14ac:dyDescent="0.3">
      <c r="A99" s="278" t="s">
        <v>658</v>
      </c>
      <c r="B99" s="240" t="s">
        <v>253</v>
      </c>
      <c r="C99" s="423" t="s">
        <v>659</v>
      </c>
      <c r="D99" s="185"/>
      <c r="E99" s="448" t="s">
        <v>640</v>
      </c>
      <c r="F99" s="455" t="s">
        <v>641</v>
      </c>
      <c r="G99" s="432"/>
      <c r="H99" s="456" t="s">
        <v>462</v>
      </c>
      <c r="I99" s="457" t="s">
        <v>122</v>
      </c>
      <c r="J99" s="455" t="s">
        <v>544</v>
      </c>
      <c r="K99" s="270">
        <v>0.45</v>
      </c>
      <c r="L99" s="429" t="s">
        <v>637</v>
      </c>
      <c r="M99" s="455" t="s">
        <v>503</v>
      </c>
      <c r="N99" s="428"/>
      <c r="O99" s="429"/>
      <c r="P99" s="193">
        <v>1</v>
      </c>
      <c r="Q99" s="278"/>
      <c r="R99" s="278"/>
      <c r="S99" s="278"/>
      <c r="T99" s="278" t="s">
        <v>0</v>
      </c>
    </row>
    <row r="100" spans="1:20" s="192" customFormat="1" ht="206.25" x14ac:dyDescent="0.3">
      <c r="A100" s="186" t="s">
        <v>658</v>
      </c>
      <c r="B100" s="240" t="s">
        <v>253</v>
      </c>
      <c r="C100" s="423" t="s">
        <v>631</v>
      </c>
      <c r="D100" s="185"/>
      <c r="E100" s="458" t="s">
        <v>663</v>
      </c>
      <c r="F100" s="455" t="s">
        <v>664</v>
      </c>
      <c r="G100" s="275"/>
      <c r="H100" s="456" t="s">
        <v>462</v>
      </c>
      <c r="I100" s="457" t="s">
        <v>122</v>
      </c>
      <c r="J100" s="455" t="s">
        <v>544</v>
      </c>
      <c r="K100" s="274">
        <v>0.4</v>
      </c>
      <c r="L100" s="429" t="s">
        <v>637</v>
      </c>
      <c r="M100" s="455" t="s">
        <v>503</v>
      </c>
      <c r="N100" s="428"/>
      <c r="O100" s="429"/>
      <c r="P100" s="193">
        <v>1</v>
      </c>
      <c r="Q100" s="195" t="s">
        <v>0</v>
      </c>
      <c r="R100" s="186" t="s">
        <v>0</v>
      </c>
      <c r="S100" s="186" t="s">
        <v>0</v>
      </c>
      <c r="T100" s="186" t="s">
        <v>0</v>
      </c>
    </row>
    <row r="101" spans="1:20" s="192" customFormat="1" ht="206.25" x14ac:dyDescent="0.3">
      <c r="A101" s="187" t="s">
        <v>660</v>
      </c>
      <c r="B101" s="240" t="s">
        <v>253</v>
      </c>
      <c r="C101" s="423" t="s">
        <v>665</v>
      </c>
      <c r="D101" s="185"/>
      <c r="E101" s="455" t="s">
        <v>542</v>
      </c>
      <c r="F101" s="455" t="s">
        <v>543</v>
      </c>
      <c r="G101" s="275"/>
      <c r="H101" s="456" t="s">
        <v>462</v>
      </c>
      <c r="I101" s="457" t="s">
        <v>122</v>
      </c>
      <c r="J101" s="455" t="s">
        <v>544</v>
      </c>
      <c r="K101" s="274">
        <v>0.5</v>
      </c>
      <c r="L101" s="429" t="s">
        <v>637</v>
      </c>
      <c r="M101" s="455" t="s">
        <v>503</v>
      </c>
      <c r="N101" s="428"/>
      <c r="O101" s="429"/>
      <c r="P101" s="193">
        <v>1</v>
      </c>
      <c r="Q101" s="195"/>
      <c r="R101" s="186"/>
      <c r="S101" s="186"/>
      <c r="T101" s="186"/>
    </row>
    <row r="102" spans="1:20" s="192" customFormat="1" ht="206.25" x14ac:dyDescent="0.3">
      <c r="A102" s="186" t="s">
        <v>661</v>
      </c>
      <c r="B102" s="240" t="s">
        <v>253</v>
      </c>
      <c r="C102" s="423" t="s">
        <v>666</v>
      </c>
      <c r="D102" s="185"/>
      <c r="E102" s="448" t="s">
        <v>667</v>
      </c>
      <c r="F102" s="455" t="s">
        <v>668</v>
      </c>
      <c r="G102" s="275"/>
      <c r="H102" s="456" t="s">
        <v>462</v>
      </c>
      <c r="I102" s="457" t="s">
        <v>122</v>
      </c>
      <c r="J102" s="455" t="s">
        <v>544</v>
      </c>
      <c r="K102" s="274">
        <v>0.6</v>
      </c>
      <c r="L102" s="429" t="s">
        <v>637</v>
      </c>
      <c r="M102" s="455" t="s">
        <v>503</v>
      </c>
      <c r="N102" s="428"/>
      <c r="O102" s="429"/>
      <c r="P102" s="193">
        <v>1</v>
      </c>
      <c r="Q102" s="195" t="s">
        <v>0</v>
      </c>
      <c r="R102" s="186" t="s">
        <v>0</v>
      </c>
      <c r="S102" s="186" t="s">
        <v>0</v>
      </c>
      <c r="T102" s="186" t="s">
        <v>0</v>
      </c>
    </row>
    <row r="103" spans="1:20" s="192" customFormat="1" ht="206.25" x14ac:dyDescent="0.3">
      <c r="A103" s="187" t="s">
        <v>662</v>
      </c>
      <c r="B103" s="240" t="s">
        <v>253</v>
      </c>
      <c r="C103" s="423" t="s">
        <v>666</v>
      </c>
      <c r="D103" s="185"/>
      <c r="E103" s="455" t="s">
        <v>670</v>
      </c>
      <c r="F103" s="455" t="s">
        <v>671</v>
      </c>
      <c r="G103" s="275"/>
      <c r="H103" s="456" t="s">
        <v>462</v>
      </c>
      <c r="I103" s="457" t="s">
        <v>122</v>
      </c>
      <c r="J103" s="455" t="s">
        <v>544</v>
      </c>
      <c r="K103" s="274">
        <v>0.6</v>
      </c>
      <c r="L103" s="429" t="s">
        <v>637</v>
      </c>
      <c r="M103" s="455" t="s">
        <v>503</v>
      </c>
      <c r="N103" s="428"/>
      <c r="O103" s="429"/>
      <c r="P103" s="193">
        <v>1</v>
      </c>
      <c r="Q103" s="195" t="s">
        <v>0</v>
      </c>
      <c r="R103" s="186" t="s">
        <v>0</v>
      </c>
      <c r="S103" s="186" t="s">
        <v>0</v>
      </c>
      <c r="T103" s="186" t="s">
        <v>0</v>
      </c>
    </row>
    <row r="104" spans="1:20" s="192" customFormat="1" ht="181.5" customHeight="1" x14ac:dyDescent="0.3">
      <c r="A104" s="186" t="s">
        <v>669</v>
      </c>
      <c r="B104" s="240" t="s">
        <v>253</v>
      </c>
      <c r="C104" s="423" t="s">
        <v>666</v>
      </c>
      <c r="D104" s="185"/>
      <c r="E104" s="455" t="s">
        <v>672</v>
      </c>
      <c r="F104" s="455" t="s">
        <v>673</v>
      </c>
      <c r="G104" s="275"/>
      <c r="H104" s="456" t="s">
        <v>462</v>
      </c>
      <c r="I104" s="457" t="s">
        <v>122</v>
      </c>
      <c r="J104" s="455" t="s">
        <v>544</v>
      </c>
      <c r="K104" s="274">
        <v>0.6</v>
      </c>
      <c r="L104" s="429" t="s">
        <v>637</v>
      </c>
      <c r="M104" s="455" t="s">
        <v>503</v>
      </c>
      <c r="N104" s="428"/>
      <c r="O104" s="429"/>
      <c r="P104" s="193">
        <v>1</v>
      </c>
      <c r="Q104" s="195" t="s">
        <v>0</v>
      </c>
      <c r="R104" s="186" t="s">
        <v>0</v>
      </c>
      <c r="S104" s="186" t="s">
        <v>0</v>
      </c>
      <c r="T104" s="186" t="s">
        <v>0</v>
      </c>
    </row>
    <row r="105" spans="1:20" s="192" customFormat="1" ht="138.75" customHeight="1" x14ac:dyDescent="0.3">
      <c r="A105" s="186" t="s">
        <v>674</v>
      </c>
      <c r="B105" s="240" t="s">
        <v>253</v>
      </c>
      <c r="C105" s="423" t="s">
        <v>677</v>
      </c>
      <c r="D105" s="185"/>
      <c r="E105" s="448" t="s">
        <v>678</v>
      </c>
      <c r="F105" s="455" t="s">
        <v>679</v>
      </c>
      <c r="G105" s="275"/>
      <c r="H105" s="456" t="s">
        <v>462</v>
      </c>
      <c r="I105" s="457" t="s">
        <v>122</v>
      </c>
      <c r="J105" s="455" t="s">
        <v>544</v>
      </c>
      <c r="K105" s="274">
        <v>1</v>
      </c>
      <c r="L105" s="429" t="s">
        <v>637</v>
      </c>
      <c r="M105" s="455" t="s">
        <v>503</v>
      </c>
      <c r="N105" s="428"/>
      <c r="O105" s="429"/>
      <c r="P105" s="193">
        <v>1</v>
      </c>
      <c r="Q105" s="195" t="s">
        <v>0</v>
      </c>
      <c r="R105" s="186" t="s">
        <v>0</v>
      </c>
      <c r="S105" s="186" t="s">
        <v>0</v>
      </c>
      <c r="T105" s="186" t="s">
        <v>0</v>
      </c>
    </row>
    <row r="106" spans="1:20" s="192" customFormat="1" ht="138.75" customHeight="1" x14ac:dyDescent="0.3">
      <c r="A106" s="187" t="s">
        <v>675</v>
      </c>
      <c r="B106" s="240" t="s">
        <v>253</v>
      </c>
      <c r="C106" s="423" t="s">
        <v>680</v>
      </c>
      <c r="D106" s="185"/>
      <c r="E106" s="458" t="s">
        <v>681</v>
      </c>
      <c r="F106" s="455" t="s">
        <v>682</v>
      </c>
      <c r="G106" s="275"/>
      <c r="H106" s="456" t="s">
        <v>462</v>
      </c>
      <c r="I106" s="457" t="s">
        <v>122</v>
      </c>
      <c r="J106" s="455" t="s">
        <v>544</v>
      </c>
      <c r="K106" s="274">
        <v>2</v>
      </c>
      <c r="L106" s="429" t="s">
        <v>637</v>
      </c>
      <c r="M106" s="455" t="s">
        <v>503</v>
      </c>
      <c r="N106" s="428"/>
      <c r="O106" s="429"/>
      <c r="P106" s="193">
        <v>1</v>
      </c>
      <c r="Q106" s="195" t="s">
        <v>0</v>
      </c>
      <c r="R106" s="186" t="s">
        <v>0</v>
      </c>
      <c r="S106" s="186" t="s">
        <v>0</v>
      </c>
      <c r="T106" s="186" t="s">
        <v>0</v>
      </c>
    </row>
    <row r="107" spans="1:20" s="192" customFormat="1" ht="177.75" customHeight="1" x14ac:dyDescent="0.3">
      <c r="A107" s="203" t="s">
        <v>676</v>
      </c>
      <c r="B107" s="240" t="s">
        <v>253</v>
      </c>
      <c r="C107" s="423" t="s">
        <v>683</v>
      </c>
      <c r="D107" s="185"/>
      <c r="E107" s="455" t="s">
        <v>684</v>
      </c>
      <c r="F107" s="455" t="s">
        <v>685</v>
      </c>
      <c r="G107" s="276"/>
      <c r="H107" s="456" t="s">
        <v>462</v>
      </c>
      <c r="I107" s="457" t="s">
        <v>122</v>
      </c>
      <c r="J107" s="455" t="s">
        <v>544</v>
      </c>
      <c r="K107" s="274">
        <v>1.6</v>
      </c>
      <c r="L107" s="429" t="s">
        <v>637</v>
      </c>
      <c r="M107" s="455" t="s">
        <v>503</v>
      </c>
      <c r="N107" s="428"/>
      <c r="O107" s="429"/>
      <c r="P107" s="193">
        <v>1</v>
      </c>
      <c r="Q107" s="278" t="s">
        <v>0</v>
      </c>
      <c r="R107" s="278" t="s">
        <v>0</v>
      </c>
      <c r="S107" s="278" t="s">
        <v>0</v>
      </c>
      <c r="T107" s="278" t="s">
        <v>0</v>
      </c>
    </row>
    <row r="108" spans="1:20" s="192" customFormat="1" ht="208.5" customHeight="1" x14ac:dyDescent="0.3">
      <c r="A108" s="186" t="s">
        <v>686</v>
      </c>
      <c r="B108" s="240" t="s">
        <v>253</v>
      </c>
      <c r="C108" s="423" t="s">
        <v>687</v>
      </c>
      <c r="D108" s="185"/>
      <c r="E108" s="455" t="s">
        <v>571</v>
      </c>
      <c r="F108" s="455" t="s">
        <v>572</v>
      </c>
      <c r="G108" s="275"/>
      <c r="H108" s="456" t="s">
        <v>462</v>
      </c>
      <c r="I108" s="457" t="s">
        <v>122</v>
      </c>
      <c r="J108" s="455" t="s">
        <v>544</v>
      </c>
      <c r="K108" s="274">
        <v>1.35</v>
      </c>
      <c r="L108" s="429" t="s">
        <v>637</v>
      </c>
      <c r="M108" s="455" t="s">
        <v>503</v>
      </c>
      <c r="N108" s="428"/>
      <c r="O108" s="429"/>
      <c r="P108" s="193">
        <v>1</v>
      </c>
      <c r="Q108" s="195" t="s">
        <v>0</v>
      </c>
      <c r="R108" s="186" t="s">
        <v>0</v>
      </c>
      <c r="S108" s="186" t="s">
        <v>0</v>
      </c>
      <c r="T108" s="186" t="s">
        <v>0</v>
      </c>
    </row>
    <row r="109" spans="1:20" s="192" customFormat="1" ht="202.5" customHeight="1" x14ac:dyDescent="0.3">
      <c r="A109" s="186" t="s">
        <v>688</v>
      </c>
      <c r="B109" s="240" t="s">
        <v>253</v>
      </c>
      <c r="C109" s="423" t="s">
        <v>693</v>
      </c>
      <c r="D109" s="185"/>
      <c r="E109" s="448" t="s">
        <v>691</v>
      </c>
      <c r="F109" s="455" t="s">
        <v>692</v>
      </c>
      <c r="G109" s="275"/>
      <c r="H109" s="456" t="s">
        <v>462</v>
      </c>
      <c r="I109" s="457" t="s">
        <v>122</v>
      </c>
      <c r="J109" s="455" t="s">
        <v>544</v>
      </c>
      <c r="K109" s="274">
        <v>0.15</v>
      </c>
      <c r="L109" s="429" t="s">
        <v>694</v>
      </c>
      <c r="M109" s="455" t="s">
        <v>503</v>
      </c>
      <c r="N109" s="428"/>
      <c r="O109" s="429"/>
      <c r="P109" s="193">
        <v>1</v>
      </c>
      <c r="Q109" s="195" t="s">
        <v>0</v>
      </c>
      <c r="R109" s="186" t="s">
        <v>0</v>
      </c>
      <c r="S109" s="186" t="s">
        <v>0</v>
      </c>
      <c r="T109" s="186" t="s">
        <v>0</v>
      </c>
    </row>
    <row r="110" spans="1:20" s="192" customFormat="1" ht="204.75" customHeight="1" x14ac:dyDescent="0.3">
      <c r="A110" s="186" t="s">
        <v>689</v>
      </c>
      <c r="B110" s="240" t="s">
        <v>253</v>
      </c>
      <c r="C110" s="423" t="s">
        <v>695</v>
      </c>
      <c r="D110" s="185"/>
      <c r="E110" s="458" t="s">
        <v>696</v>
      </c>
      <c r="F110" s="455" t="s">
        <v>697</v>
      </c>
      <c r="G110" s="275"/>
      <c r="H110" s="456" t="s">
        <v>462</v>
      </c>
      <c r="I110" s="457" t="s">
        <v>122</v>
      </c>
      <c r="J110" s="455" t="s">
        <v>544</v>
      </c>
      <c r="K110" s="274">
        <v>0.18</v>
      </c>
      <c r="L110" s="429" t="s">
        <v>694</v>
      </c>
      <c r="M110" s="455" t="s">
        <v>503</v>
      </c>
      <c r="N110" s="428"/>
      <c r="O110" s="429"/>
      <c r="P110" s="193">
        <v>1</v>
      </c>
      <c r="Q110" s="195" t="s">
        <v>0</v>
      </c>
      <c r="R110" s="186" t="s">
        <v>0</v>
      </c>
      <c r="S110" s="186" t="s">
        <v>0</v>
      </c>
      <c r="T110" s="186" t="s">
        <v>0</v>
      </c>
    </row>
    <row r="111" spans="1:20" s="192" customFormat="1" ht="207.75" customHeight="1" x14ac:dyDescent="0.3">
      <c r="A111" s="186" t="s">
        <v>690</v>
      </c>
      <c r="B111" s="240" t="s">
        <v>253</v>
      </c>
      <c r="C111" s="423" t="s">
        <v>698</v>
      </c>
      <c r="D111" s="185"/>
      <c r="E111" s="458" t="s">
        <v>699</v>
      </c>
      <c r="F111" s="455" t="s">
        <v>700</v>
      </c>
      <c r="G111" s="275"/>
      <c r="H111" s="456" t="s">
        <v>462</v>
      </c>
      <c r="I111" s="457" t="s">
        <v>122</v>
      </c>
      <c r="J111" s="455" t="s">
        <v>544</v>
      </c>
      <c r="K111" s="274">
        <v>0.22</v>
      </c>
      <c r="L111" s="429" t="s">
        <v>694</v>
      </c>
      <c r="M111" s="455" t="s">
        <v>503</v>
      </c>
      <c r="N111" s="428"/>
      <c r="O111" s="429"/>
      <c r="P111" s="193">
        <v>1</v>
      </c>
      <c r="Q111" s="195"/>
      <c r="R111" s="186"/>
      <c r="S111" s="186"/>
      <c r="T111" s="186"/>
    </row>
    <row r="112" spans="1:20" s="192" customFormat="1" ht="213.75" customHeight="1" x14ac:dyDescent="0.3">
      <c r="A112" s="187" t="s">
        <v>701</v>
      </c>
      <c r="B112" s="240" t="s">
        <v>253</v>
      </c>
      <c r="C112" s="423" t="s">
        <v>702</v>
      </c>
      <c r="D112" s="185"/>
      <c r="E112" s="458" t="s">
        <v>703</v>
      </c>
      <c r="F112" s="455" t="s">
        <v>704</v>
      </c>
      <c r="G112" s="275"/>
      <c r="H112" s="456" t="s">
        <v>462</v>
      </c>
      <c r="I112" s="457" t="s">
        <v>122</v>
      </c>
      <c r="J112" s="455" t="s">
        <v>544</v>
      </c>
      <c r="K112" s="274">
        <v>0.23</v>
      </c>
      <c r="L112" s="429" t="s">
        <v>694</v>
      </c>
      <c r="M112" s="455" t="s">
        <v>503</v>
      </c>
      <c r="N112" s="428"/>
      <c r="O112" s="429"/>
      <c r="P112" s="193">
        <v>1</v>
      </c>
      <c r="Q112" s="195" t="s">
        <v>0</v>
      </c>
      <c r="R112" s="186" t="s">
        <v>0</v>
      </c>
      <c r="S112" s="186" t="s">
        <v>0</v>
      </c>
      <c r="T112" s="186" t="s">
        <v>251</v>
      </c>
    </row>
    <row r="113" spans="1:23" s="192" customFormat="1" ht="206.25" x14ac:dyDescent="0.3">
      <c r="A113" s="187" t="s">
        <v>706</v>
      </c>
      <c r="B113" s="240" t="s">
        <v>253</v>
      </c>
      <c r="C113" s="423" t="s">
        <v>705</v>
      </c>
      <c r="D113" s="185"/>
      <c r="E113" s="455" t="s">
        <v>708</v>
      </c>
      <c r="F113" s="455" t="s">
        <v>709</v>
      </c>
      <c r="G113" s="275"/>
      <c r="H113" s="456" t="s">
        <v>462</v>
      </c>
      <c r="I113" s="457" t="s">
        <v>122</v>
      </c>
      <c r="J113" s="455" t="s">
        <v>544</v>
      </c>
      <c r="K113" s="274">
        <v>0.27</v>
      </c>
      <c r="L113" s="429" t="s">
        <v>694</v>
      </c>
      <c r="M113" s="455" t="s">
        <v>503</v>
      </c>
      <c r="N113" s="428"/>
      <c r="O113" s="429"/>
      <c r="P113" s="193">
        <v>1</v>
      </c>
      <c r="Q113" s="195" t="s">
        <v>0</v>
      </c>
      <c r="R113" s="186" t="s">
        <v>0</v>
      </c>
      <c r="S113" s="186" t="s">
        <v>0</v>
      </c>
      <c r="T113" s="186" t="s">
        <v>0</v>
      </c>
    </row>
    <row r="114" spans="1:23" s="192" customFormat="1" ht="206.25" x14ac:dyDescent="0.3">
      <c r="A114" s="187" t="s">
        <v>707</v>
      </c>
      <c r="B114" s="240" t="s">
        <v>253</v>
      </c>
      <c r="C114" s="423" t="s">
        <v>570</v>
      </c>
      <c r="D114" s="185"/>
      <c r="E114" s="458" t="s">
        <v>713</v>
      </c>
      <c r="F114" s="455" t="s">
        <v>714</v>
      </c>
      <c r="G114" s="275"/>
      <c r="H114" s="456" t="s">
        <v>462</v>
      </c>
      <c r="I114" s="457" t="s">
        <v>122</v>
      </c>
      <c r="J114" s="455" t="s">
        <v>544</v>
      </c>
      <c r="K114" s="274">
        <v>0.2</v>
      </c>
      <c r="L114" s="429" t="s">
        <v>694</v>
      </c>
      <c r="M114" s="455" t="s">
        <v>503</v>
      </c>
      <c r="N114" s="428"/>
      <c r="O114" s="429"/>
      <c r="P114" s="193">
        <v>1</v>
      </c>
      <c r="Q114" s="195" t="s">
        <v>0</v>
      </c>
      <c r="R114" s="186" t="s">
        <v>0</v>
      </c>
      <c r="S114" s="186" t="s">
        <v>0</v>
      </c>
      <c r="T114" s="186" t="s">
        <v>0</v>
      </c>
    </row>
    <row r="115" spans="1:23" s="192" customFormat="1" ht="206.25" x14ac:dyDescent="0.3">
      <c r="A115" s="187" t="s">
        <v>710</v>
      </c>
      <c r="B115" s="240" t="s">
        <v>253</v>
      </c>
      <c r="C115" s="423" t="s">
        <v>715</v>
      </c>
      <c r="D115" s="185"/>
      <c r="E115" s="455" t="s">
        <v>684</v>
      </c>
      <c r="F115" s="455" t="s">
        <v>685</v>
      </c>
      <c r="G115" s="275"/>
      <c r="H115" s="456" t="s">
        <v>462</v>
      </c>
      <c r="I115" s="457" t="s">
        <v>122</v>
      </c>
      <c r="J115" s="455" t="s">
        <v>544</v>
      </c>
      <c r="K115" s="274">
        <v>0.4</v>
      </c>
      <c r="L115" s="429" t="s">
        <v>694</v>
      </c>
      <c r="M115" s="455" t="s">
        <v>503</v>
      </c>
      <c r="N115" s="428"/>
      <c r="O115" s="429"/>
      <c r="P115" s="193">
        <v>1</v>
      </c>
      <c r="Q115" s="195" t="s">
        <v>0</v>
      </c>
      <c r="R115" s="186" t="s">
        <v>0</v>
      </c>
      <c r="S115" s="186" t="s">
        <v>0</v>
      </c>
      <c r="T115" s="186" t="s">
        <v>0</v>
      </c>
    </row>
    <row r="116" spans="1:23" s="192" customFormat="1" ht="206.25" x14ac:dyDescent="0.3">
      <c r="A116" s="203" t="s">
        <v>711</v>
      </c>
      <c r="B116" s="240" t="s">
        <v>253</v>
      </c>
      <c r="C116" s="423" t="s">
        <v>715</v>
      </c>
      <c r="D116" s="185"/>
      <c r="E116" s="455" t="s">
        <v>716</v>
      </c>
      <c r="F116" s="455" t="s">
        <v>717</v>
      </c>
      <c r="G116" s="276"/>
      <c r="H116" s="456" t="s">
        <v>462</v>
      </c>
      <c r="I116" s="457" t="s">
        <v>122</v>
      </c>
      <c r="J116" s="455" t="s">
        <v>544</v>
      </c>
      <c r="K116" s="274">
        <v>0.4</v>
      </c>
      <c r="L116" s="429" t="s">
        <v>694</v>
      </c>
      <c r="M116" s="455" t="s">
        <v>503</v>
      </c>
      <c r="N116" s="428"/>
      <c r="O116" s="429"/>
      <c r="P116" s="193">
        <v>1</v>
      </c>
      <c r="Q116" s="279" t="s">
        <v>0</v>
      </c>
      <c r="R116" s="203" t="s">
        <v>0</v>
      </c>
      <c r="S116" s="203" t="s">
        <v>0</v>
      </c>
      <c r="T116" s="203" t="s">
        <v>0</v>
      </c>
    </row>
    <row r="117" spans="1:23" s="192" customFormat="1" ht="206.25" x14ac:dyDescent="0.3">
      <c r="A117" s="186" t="s">
        <v>712</v>
      </c>
      <c r="B117" s="240" t="s">
        <v>253</v>
      </c>
      <c r="C117" s="423" t="s">
        <v>723</v>
      </c>
      <c r="D117" s="185"/>
      <c r="E117" s="448" t="s">
        <v>724</v>
      </c>
      <c r="F117" s="455" t="s">
        <v>725</v>
      </c>
      <c r="G117" s="275"/>
      <c r="H117" s="456" t="s">
        <v>462</v>
      </c>
      <c r="I117" s="457" t="s">
        <v>122</v>
      </c>
      <c r="J117" s="455" t="s">
        <v>544</v>
      </c>
      <c r="K117" s="274">
        <v>0.5</v>
      </c>
      <c r="L117" s="429" t="s">
        <v>694</v>
      </c>
      <c r="M117" s="455" t="s">
        <v>503</v>
      </c>
      <c r="N117" s="428"/>
      <c r="O117" s="429"/>
      <c r="P117" s="193">
        <v>1</v>
      </c>
      <c r="Q117" s="195" t="s">
        <v>0</v>
      </c>
      <c r="R117" s="186" t="s">
        <v>0</v>
      </c>
      <c r="S117" s="186" t="s">
        <v>0</v>
      </c>
      <c r="T117" s="186" t="s">
        <v>0</v>
      </c>
    </row>
    <row r="118" spans="1:23" s="192" customFormat="1" ht="206.25" x14ac:dyDescent="0.3">
      <c r="A118" s="187" t="s">
        <v>718</v>
      </c>
      <c r="B118" s="240" t="s">
        <v>253</v>
      </c>
      <c r="C118" s="423" t="s">
        <v>723</v>
      </c>
      <c r="D118" s="185"/>
      <c r="E118" s="455" t="s">
        <v>580</v>
      </c>
      <c r="F118" s="455" t="s">
        <v>581</v>
      </c>
      <c r="G118" s="275"/>
      <c r="H118" s="456" t="s">
        <v>462</v>
      </c>
      <c r="I118" s="457" t="s">
        <v>122</v>
      </c>
      <c r="J118" s="455" t="s">
        <v>544</v>
      </c>
      <c r="K118" s="274">
        <v>0.5</v>
      </c>
      <c r="L118" s="429" t="s">
        <v>694</v>
      </c>
      <c r="M118" s="455" t="s">
        <v>503</v>
      </c>
      <c r="N118" s="428"/>
      <c r="O118" s="429"/>
      <c r="P118" s="193">
        <v>1</v>
      </c>
      <c r="Q118" s="195"/>
      <c r="R118" s="186"/>
      <c r="S118" s="186"/>
      <c r="T118" s="186"/>
    </row>
    <row r="119" spans="1:23" s="192" customFormat="1" ht="206.25" x14ac:dyDescent="0.3">
      <c r="A119" s="427" t="s">
        <v>719</v>
      </c>
      <c r="B119" s="240" t="s">
        <v>253</v>
      </c>
      <c r="C119" s="423" t="s">
        <v>728</v>
      </c>
      <c r="D119" s="185"/>
      <c r="E119" s="448" t="s">
        <v>726</v>
      </c>
      <c r="F119" s="455" t="s">
        <v>727</v>
      </c>
      <c r="G119" s="275"/>
      <c r="H119" s="456" t="s">
        <v>462</v>
      </c>
      <c r="I119" s="457" t="s">
        <v>122</v>
      </c>
      <c r="J119" s="455" t="s">
        <v>544</v>
      </c>
      <c r="K119" s="274">
        <v>0.6</v>
      </c>
      <c r="L119" s="429" t="s">
        <v>694</v>
      </c>
      <c r="M119" s="455" t="s">
        <v>503</v>
      </c>
      <c r="N119" s="428"/>
      <c r="O119" s="429"/>
      <c r="P119" s="193">
        <v>1</v>
      </c>
      <c r="Q119" s="195" t="s">
        <v>0</v>
      </c>
      <c r="R119" s="186" t="s">
        <v>0</v>
      </c>
      <c r="S119" s="186" t="s">
        <v>0</v>
      </c>
      <c r="T119" s="186" t="s">
        <v>0</v>
      </c>
    </row>
    <row r="120" spans="1:23" s="192" customFormat="1" ht="228" customHeight="1" x14ac:dyDescent="0.3">
      <c r="A120" s="427" t="s">
        <v>720</v>
      </c>
      <c r="B120" s="240" t="s">
        <v>253</v>
      </c>
      <c r="C120" s="423" t="s">
        <v>574</v>
      </c>
      <c r="D120" s="185"/>
      <c r="E120" s="455" t="s">
        <v>672</v>
      </c>
      <c r="F120" s="455" t="s">
        <v>673</v>
      </c>
      <c r="G120" s="275"/>
      <c r="H120" s="456" t="s">
        <v>462</v>
      </c>
      <c r="I120" s="457" t="s">
        <v>122</v>
      </c>
      <c r="J120" s="455" t="s">
        <v>544</v>
      </c>
      <c r="K120" s="274">
        <v>0.65</v>
      </c>
      <c r="L120" s="429" t="s">
        <v>694</v>
      </c>
      <c r="M120" s="455" t="s">
        <v>503</v>
      </c>
      <c r="N120" s="428"/>
      <c r="O120" s="429"/>
      <c r="P120" s="193">
        <v>1</v>
      </c>
      <c r="Q120" s="195"/>
      <c r="R120" s="186"/>
      <c r="S120" s="186"/>
      <c r="T120" s="186" t="s">
        <v>0</v>
      </c>
    </row>
    <row r="121" spans="1:23" s="192" customFormat="1" ht="213" customHeight="1" x14ac:dyDescent="0.3">
      <c r="A121" s="427" t="s">
        <v>721</v>
      </c>
      <c r="B121" s="240" t="s">
        <v>253</v>
      </c>
      <c r="C121" s="423" t="s">
        <v>728</v>
      </c>
      <c r="D121" s="185"/>
      <c r="E121" s="455" t="s">
        <v>729</v>
      </c>
      <c r="F121" s="455" t="s">
        <v>730</v>
      </c>
      <c r="G121" s="275"/>
      <c r="H121" s="456" t="s">
        <v>462</v>
      </c>
      <c r="I121" s="457" t="s">
        <v>122</v>
      </c>
      <c r="J121" s="455" t="s">
        <v>544</v>
      </c>
      <c r="K121" s="274">
        <v>0.6</v>
      </c>
      <c r="L121" s="429" t="s">
        <v>694</v>
      </c>
      <c r="M121" s="455" t="s">
        <v>503</v>
      </c>
      <c r="N121" s="428"/>
      <c r="O121" s="429"/>
      <c r="P121" s="193">
        <v>1</v>
      </c>
      <c r="Q121" s="195"/>
      <c r="R121" s="186"/>
      <c r="S121" s="186"/>
      <c r="T121" s="186" t="s">
        <v>0</v>
      </c>
    </row>
    <row r="122" spans="1:23" s="192" customFormat="1" ht="202.5" customHeight="1" x14ac:dyDescent="0.3">
      <c r="A122" s="427" t="s">
        <v>722</v>
      </c>
      <c r="B122" s="240" t="s">
        <v>253</v>
      </c>
      <c r="C122" s="423" t="s">
        <v>731</v>
      </c>
      <c r="D122" s="185"/>
      <c r="E122" s="455" t="s">
        <v>732</v>
      </c>
      <c r="F122" s="455" t="s">
        <v>733</v>
      </c>
      <c r="G122" s="275"/>
      <c r="H122" s="456" t="s">
        <v>462</v>
      </c>
      <c r="I122" s="457" t="s">
        <v>122</v>
      </c>
      <c r="J122" s="455" t="s">
        <v>544</v>
      </c>
      <c r="K122" s="274">
        <v>0.85</v>
      </c>
      <c r="L122" s="429" t="s">
        <v>694</v>
      </c>
      <c r="M122" s="455" t="s">
        <v>503</v>
      </c>
      <c r="N122" s="428"/>
      <c r="O122" s="429"/>
      <c r="P122" s="193">
        <v>1</v>
      </c>
      <c r="Q122" s="195"/>
      <c r="R122" s="186"/>
      <c r="S122" s="186"/>
      <c r="T122" s="186" t="s">
        <v>0</v>
      </c>
    </row>
    <row r="123" spans="1:23" s="192" customFormat="1" ht="207.75" customHeight="1" x14ac:dyDescent="0.3">
      <c r="A123" s="187" t="s">
        <v>734</v>
      </c>
      <c r="B123" s="240" t="s">
        <v>253</v>
      </c>
      <c r="C123" s="423" t="s">
        <v>731</v>
      </c>
      <c r="D123" s="185"/>
      <c r="E123" s="455" t="s">
        <v>738</v>
      </c>
      <c r="F123" s="455" t="s">
        <v>671</v>
      </c>
      <c r="G123" s="275"/>
      <c r="H123" s="456" t="s">
        <v>462</v>
      </c>
      <c r="I123" s="457" t="s">
        <v>122</v>
      </c>
      <c r="J123" s="455" t="s">
        <v>544</v>
      </c>
      <c r="K123" s="274">
        <v>0.85</v>
      </c>
      <c r="L123" s="429" t="s">
        <v>694</v>
      </c>
      <c r="M123" s="455" t="s">
        <v>503</v>
      </c>
      <c r="N123" s="428"/>
      <c r="O123" s="429"/>
      <c r="P123" s="193">
        <v>1</v>
      </c>
      <c r="Q123" s="195"/>
      <c r="R123" s="186"/>
      <c r="S123" s="186"/>
      <c r="T123" s="186" t="s">
        <v>0</v>
      </c>
    </row>
    <row r="124" spans="1:23" s="192" customFormat="1" ht="206.25" x14ac:dyDescent="0.3">
      <c r="A124" s="187" t="s">
        <v>735</v>
      </c>
      <c r="B124" s="240" t="s">
        <v>253</v>
      </c>
      <c r="C124" s="423" t="s">
        <v>731</v>
      </c>
      <c r="D124" s="185"/>
      <c r="E124" s="455" t="s">
        <v>739</v>
      </c>
      <c r="F124" s="455" t="s">
        <v>740</v>
      </c>
      <c r="G124" s="275"/>
      <c r="H124" s="456" t="s">
        <v>462</v>
      </c>
      <c r="I124" s="457" t="s">
        <v>122</v>
      </c>
      <c r="J124" s="455" t="s">
        <v>544</v>
      </c>
      <c r="K124" s="274">
        <v>0.85</v>
      </c>
      <c r="L124" s="429" t="s">
        <v>694</v>
      </c>
      <c r="M124" s="455" t="s">
        <v>503</v>
      </c>
      <c r="N124" s="428"/>
      <c r="O124" s="429"/>
      <c r="P124" s="193">
        <v>1</v>
      </c>
      <c r="Q124" s="195" t="s">
        <v>0</v>
      </c>
      <c r="R124" s="186" t="s">
        <v>0</v>
      </c>
      <c r="S124" s="186" t="s">
        <v>0</v>
      </c>
      <c r="T124" s="186" t="s">
        <v>0</v>
      </c>
    </row>
    <row r="125" spans="1:23" s="192" customFormat="1" ht="189.75" customHeight="1" x14ac:dyDescent="0.3">
      <c r="A125" s="186" t="s">
        <v>736</v>
      </c>
      <c r="B125" s="240" t="s">
        <v>253</v>
      </c>
      <c r="C125" s="423" t="s">
        <v>741</v>
      </c>
      <c r="D125" s="185"/>
      <c r="E125" s="455" t="s">
        <v>527</v>
      </c>
      <c r="F125" s="455" t="s">
        <v>620</v>
      </c>
      <c r="G125" s="275"/>
      <c r="H125" s="456" t="s">
        <v>462</v>
      </c>
      <c r="I125" s="457" t="s">
        <v>122</v>
      </c>
      <c r="J125" s="455" t="s">
        <v>544</v>
      </c>
      <c r="K125" s="274">
        <v>0.8</v>
      </c>
      <c r="L125" s="429" t="s">
        <v>694</v>
      </c>
      <c r="M125" s="455" t="s">
        <v>503</v>
      </c>
      <c r="N125" s="428"/>
      <c r="O125" s="429"/>
      <c r="P125" s="193">
        <v>1</v>
      </c>
      <c r="Q125" s="195" t="s">
        <v>0</v>
      </c>
      <c r="R125" s="186" t="s">
        <v>0</v>
      </c>
      <c r="S125" s="186" t="s">
        <v>0</v>
      </c>
      <c r="T125" s="186" t="s">
        <v>0</v>
      </c>
    </row>
    <row r="126" spans="1:23" s="192" customFormat="1" ht="35.25" customHeight="1" x14ac:dyDescent="0.3">
      <c r="A126" s="187"/>
      <c r="B126" s="240"/>
      <c r="C126" s="277"/>
      <c r="D126" s="185"/>
      <c r="E126" s="187"/>
      <c r="F126" s="186"/>
      <c r="G126" s="275"/>
      <c r="H126" s="189"/>
      <c r="I126" s="200"/>
      <c r="J126" s="187"/>
      <c r="K126" s="274"/>
      <c r="L126" s="187"/>
      <c r="M126" s="186"/>
      <c r="N126" s="200"/>
      <c r="O126" s="186"/>
      <c r="P126" s="193"/>
      <c r="Q126" s="195" t="s">
        <v>0</v>
      </c>
      <c r="R126" s="186" t="s">
        <v>0</v>
      </c>
      <c r="S126" s="186" t="s">
        <v>0</v>
      </c>
      <c r="T126" s="186" t="s">
        <v>0</v>
      </c>
    </row>
    <row r="127" spans="1:23" s="192" customFormat="1" ht="18.75" x14ac:dyDescent="0.3">
      <c r="A127" s="187"/>
      <c r="B127" s="240"/>
      <c r="C127" s="277"/>
      <c r="D127" s="185"/>
      <c r="E127" s="187"/>
      <c r="F127" s="186"/>
      <c r="G127" s="275"/>
      <c r="H127" s="189"/>
      <c r="I127" s="200"/>
      <c r="J127" s="186"/>
      <c r="K127" s="274"/>
      <c r="L127" s="187"/>
      <c r="M127" s="186"/>
      <c r="N127" s="200"/>
      <c r="O127" s="186"/>
      <c r="P127" s="193"/>
      <c r="Q127" s="195" t="s">
        <v>0</v>
      </c>
      <c r="R127" s="186" t="s">
        <v>0</v>
      </c>
      <c r="S127" s="186" t="s">
        <v>0</v>
      </c>
      <c r="T127" s="186" t="s">
        <v>0</v>
      </c>
    </row>
    <row r="128" spans="1:23" s="192" customFormat="1" ht="18.75" x14ac:dyDescent="0.3">
      <c r="A128" s="280" t="s">
        <v>247</v>
      </c>
      <c r="B128" s="280"/>
      <c r="C128" s="280"/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1"/>
      <c r="U128" s="217"/>
      <c r="V128" s="217"/>
      <c r="W128" s="217"/>
    </row>
    <row r="129" spans="1:23" s="217" customFormat="1" ht="168.75" x14ac:dyDescent="0.3">
      <c r="A129" s="187" t="s">
        <v>737</v>
      </c>
      <c r="B129" s="240" t="s">
        <v>253</v>
      </c>
      <c r="C129" s="447" t="s">
        <v>742</v>
      </c>
      <c r="D129" s="185" t="s">
        <v>24</v>
      </c>
      <c r="E129" s="458" t="s">
        <v>743</v>
      </c>
      <c r="F129" s="444" t="s">
        <v>744</v>
      </c>
      <c r="G129" s="200"/>
      <c r="H129" s="456" t="s">
        <v>462</v>
      </c>
      <c r="I129" s="200" t="s">
        <v>62</v>
      </c>
      <c r="J129" s="449" t="s">
        <v>745</v>
      </c>
      <c r="K129" s="459" t="s">
        <v>746</v>
      </c>
      <c r="L129" s="200" t="s">
        <v>0</v>
      </c>
      <c r="M129" s="222" t="s">
        <v>369</v>
      </c>
      <c r="N129" s="200" t="s">
        <v>72</v>
      </c>
      <c r="O129" s="285"/>
      <c r="P129" s="225">
        <v>15345</v>
      </c>
      <c r="Q129" s="193">
        <v>3280</v>
      </c>
      <c r="R129" s="186" t="s">
        <v>24</v>
      </c>
      <c r="S129" s="186" t="s">
        <v>24</v>
      </c>
      <c r="T129" s="185" t="s">
        <v>23</v>
      </c>
      <c r="U129" s="194"/>
      <c r="V129" s="194"/>
      <c r="W129" s="194"/>
    </row>
    <row r="130" spans="1:23" s="217" customFormat="1" ht="168.75" x14ac:dyDescent="0.3">
      <c r="A130" s="427" t="s">
        <v>747</v>
      </c>
      <c r="B130" s="240" t="s">
        <v>253</v>
      </c>
      <c r="C130" s="447" t="s">
        <v>748</v>
      </c>
      <c r="D130" s="185" t="s">
        <v>24</v>
      </c>
      <c r="E130" s="448" t="s">
        <v>749</v>
      </c>
      <c r="F130" s="444" t="s">
        <v>750</v>
      </c>
      <c r="G130" s="200"/>
      <c r="H130" s="456" t="s">
        <v>462</v>
      </c>
      <c r="I130" s="200" t="s">
        <v>62</v>
      </c>
      <c r="J130" s="449" t="s">
        <v>751</v>
      </c>
      <c r="K130" s="200" t="s">
        <v>752</v>
      </c>
      <c r="L130" s="200" t="s">
        <v>0</v>
      </c>
      <c r="M130" s="222" t="s">
        <v>369</v>
      </c>
      <c r="N130" s="200" t="s">
        <v>72</v>
      </c>
      <c r="O130" s="200"/>
      <c r="P130" s="193">
        <v>38244</v>
      </c>
      <c r="Q130" s="193">
        <v>3280.19</v>
      </c>
      <c r="R130" s="193" t="s">
        <v>0</v>
      </c>
      <c r="S130" s="193" t="s">
        <v>0</v>
      </c>
      <c r="T130" s="286"/>
      <c r="U130" s="194"/>
      <c r="V130" s="194"/>
      <c r="W130" s="194"/>
    </row>
    <row r="131" spans="1:23" s="194" customFormat="1" ht="168.75" x14ac:dyDescent="0.3">
      <c r="A131" s="427" t="s">
        <v>753</v>
      </c>
      <c r="B131" s="240" t="s">
        <v>253</v>
      </c>
      <c r="C131" s="447" t="s">
        <v>754</v>
      </c>
      <c r="D131" s="185"/>
      <c r="E131" s="455" t="s">
        <v>755</v>
      </c>
      <c r="F131" s="444" t="s">
        <v>763</v>
      </c>
      <c r="G131" s="200"/>
      <c r="H131" s="456" t="s">
        <v>462</v>
      </c>
      <c r="I131" s="428" t="s">
        <v>62</v>
      </c>
      <c r="J131" s="449" t="s">
        <v>756</v>
      </c>
      <c r="K131" s="428" t="s">
        <v>757</v>
      </c>
      <c r="L131" s="200"/>
      <c r="M131" s="222" t="s">
        <v>369</v>
      </c>
      <c r="N131" s="428" t="s">
        <v>72</v>
      </c>
      <c r="O131" s="200"/>
      <c r="P131" s="193">
        <v>17138</v>
      </c>
      <c r="Q131" s="193">
        <v>3280</v>
      </c>
      <c r="R131" s="193"/>
      <c r="S131" s="193"/>
      <c r="T131" s="286"/>
    </row>
    <row r="132" spans="1:23" s="194" customFormat="1" ht="168.75" x14ac:dyDescent="0.3">
      <c r="A132" s="187" t="s">
        <v>758</v>
      </c>
      <c r="B132" s="240" t="s">
        <v>253</v>
      </c>
      <c r="C132" s="447" t="s">
        <v>760</v>
      </c>
      <c r="D132" s="185"/>
      <c r="E132" s="448" t="s">
        <v>761</v>
      </c>
      <c r="F132" s="444" t="s">
        <v>762</v>
      </c>
      <c r="G132" s="200"/>
      <c r="H132" s="456" t="s">
        <v>462</v>
      </c>
      <c r="I132" s="428" t="s">
        <v>62</v>
      </c>
      <c r="J132" s="449" t="s">
        <v>764</v>
      </c>
      <c r="K132" s="428" t="s">
        <v>768</v>
      </c>
      <c r="L132" s="200"/>
      <c r="M132" s="222" t="s">
        <v>369</v>
      </c>
      <c r="N132" s="428" t="s">
        <v>72</v>
      </c>
      <c r="O132" s="200"/>
      <c r="P132" s="193">
        <v>16245</v>
      </c>
      <c r="Q132" s="193">
        <v>3280</v>
      </c>
      <c r="R132" s="193"/>
      <c r="S132" s="193"/>
      <c r="T132" s="286"/>
    </row>
    <row r="133" spans="1:23" s="194" customFormat="1" ht="168.75" x14ac:dyDescent="0.3">
      <c r="A133" s="187" t="s">
        <v>759</v>
      </c>
      <c r="B133" s="240" t="s">
        <v>253</v>
      </c>
      <c r="C133" s="447" t="s">
        <v>766</v>
      </c>
      <c r="D133" s="185"/>
      <c r="E133" s="448" t="s">
        <v>767</v>
      </c>
      <c r="F133" s="444" t="s">
        <v>769</v>
      </c>
      <c r="G133" s="460"/>
      <c r="H133" s="456" t="s">
        <v>462</v>
      </c>
      <c r="I133" s="428" t="s">
        <v>62</v>
      </c>
      <c r="J133" s="449" t="s">
        <v>770</v>
      </c>
      <c r="K133" s="428" t="s">
        <v>765</v>
      </c>
      <c r="L133" s="287"/>
      <c r="M133" s="222" t="s">
        <v>369</v>
      </c>
      <c r="N133" s="428" t="s">
        <v>72</v>
      </c>
      <c r="O133" s="200"/>
      <c r="P133" s="193">
        <v>60622</v>
      </c>
      <c r="Q133" s="193">
        <v>3280</v>
      </c>
      <c r="R133" s="186"/>
      <c r="S133" s="186"/>
      <c r="T133" s="286"/>
    </row>
    <row r="134" spans="1:23" s="194" customFormat="1" ht="168.75" x14ac:dyDescent="0.3">
      <c r="A134" s="187" t="s">
        <v>771</v>
      </c>
      <c r="B134" s="240" t="s">
        <v>253</v>
      </c>
      <c r="C134" s="447" t="s">
        <v>775</v>
      </c>
      <c r="D134" s="185"/>
      <c r="E134" s="448" t="s">
        <v>776</v>
      </c>
      <c r="F134" s="444" t="s">
        <v>777</v>
      </c>
      <c r="G134" s="196"/>
      <c r="H134" s="456" t="s">
        <v>462</v>
      </c>
      <c r="I134" s="428" t="s">
        <v>62</v>
      </c>
      <c r="J134" s="449" t="s">
        <v>778</v>
      </c>
      <c r="K134" s="428" t="s">
        <v>746</v>
      </c>
      <c r="L134" s="200"/>
      <c r="M134" s="222" t="s">
        <v>369</v>
      </c>
      <c r="N134" s="428" t="s">
        <v>72</v>
      </c>
      <c r="O134" s="200"/>
      <c r="P134" s="193">
        <v>60622</v>
      </c>
      <c r="Q134" s="193">
        <v>3280.19</v>
      </c>
      <c r="R134" s="186"/>
      <c r="S134" s="186"/>
      <c r="T134" s="286"/>
    </row>
    <row r="135" spans="1:23" s="194" customFormat="1" ht="168.75" x14ac:dyDescent="0.3">
      <c r="A135" s="187" t="s">
        <v>772</v>
      </c>
      <c r="B135" s="240" t="s">
        <v>253</v>
      </c>
      <c r="C135" s="447" t="s">
        <v>779</v>
      </c>
      <c r="D135" s="185"/>
      <c r="E135" s="448" t="s">
        <v>780</v>
      </c>
      <c r="F135" s="444" t="s">
        <v>781</v>
      </c>
      <c r="G135" s="196"/>
      <c r="H135" s="456" t="s">
        <v>462</v>
      </c>
      <c r="I135" s="428" t="s">
        <v>62</v>
      </c>
      <c r="J135" s="449" t="s">
        <v>782</v>
      </c>
      <c r="K135" s="428" t="s">
        <v>783</v>
      </c>
      <c r="L135" s="428"/>
      <c r="M135" s="222" t="s">
        <v>369</v>
      </c>
      <c r="N135" s="428" t="s">
        <v>72</v>
      </c>
      <c r="O135" s="200"/>
      <c r="P135" s="202">
        <v>68163</v>
      </c>
      <c r="Q135" s="193">
        <v>3280</v>
      </c>
      <c r="R135" s="186"/>
      <c r="S135" s="186"/>
      <c r="T135" s="286"/>
    </row>
    <row r="136" spans="1:23" s="194" customFormat="1" ht="168.75" x14ac:dyDescent="0.3">
      <c r="A136" s="427" t="s">
        <v>773</v>
      </c>
      <c r="B136" s="240" t="s">
        <v>253</v>
      </c>
      <c r="C136" s="447" t="s">
        <v>784</v>
      </c>
      <c r="D136" s="185"/>
      <c r="E136" s="448" t="s">
        <v>785</v>
      </c>
      <c r="F136" s="461" t="s">
        <v>786</v>
      </c>
      <c r="G136" s="196"/>
      <c r="H136" s="456" t="s">
        <v>462</v>
      </c>
      <c r="I136" s="428" t="s">
        <v>62</v>
      </c>
      <c r="J136" s="449" t="s">
        <v>787</v>
      </c>
      <c r="K136" s="428" t="s">
        <v>788</v>
      </c>
      <c r="L136" s="428"/>
      <c r="M136" s="222" t="s">
        <v>369</v>
      </c>
      <c r="N136" s="428" t="s">
        <v>72</v>
      </c>
      <c r="O136" s="200"/>
      <c r="P136" s="225">
        <v>133245</v>
      </c>
      <c r="Q136" s="225">
        <v>3280</v>
      </c>
      <c r="R136" s="186"/>
      <c r="S136" s="186"/>
      <c r="T136" s="186"/>
    </row>
    <row r="137" spans="1:23" s="194" customFormat="1" ht="168.75" x14ac:dyDescent="0.3">
      <c r="A137" s="427" t="s">
        <v>774</v>
      </c>
      <c r="B137" s="240" t="s">
        <v>253</v>
      </c>
      <c r="C137" s="447" t="s">
        <v>789</v>
      </c>
      <c r="D137" s="185"/>
      <c r="E137" s="448" t="s">
        <v>790</v>
      </c>
      <c r="F137" s="449" t="s">
        <v>791</v>
      </c>
      <c r="G137" s="196"/>
      <c r="H137" s="456" t="s">
        <v>462</v>
      </c>
      <c r="I137" s="428" t="s">
        <v>62</v>
      </c>
      <c r="J137" s="449" t="s">
        <v>792</v>
      </c>
      <c r="K137" s="428" t="s">
        <v>793</v>
      </c>
      <c r="L137" s="428"/>
      <c r="M137" s="222" t="s">
        <v>369</v>
      </c>
      <c r="N137" s="428" t="s">
        <v>72</v>
      </c>
      <c r="O137" s="200"/>
      <c r="P137" s="225">
        <v>124263</v>
      </c>
      <c r="Q137" s="225">
        <v>3280</v>
      </c>
      <c r="R137" s="186"/>
      <c r="S137" s="186"/>
      <c r="T137" s="186"/>
    </row>
    <row r="138" spans="1:23" s="194" customFormat="1" ht="168.75" x14ac:dyDescent="0.3">
      <c r="A138" s="427" t="s">
        <v>794</v>
      </c>
      <c r="B138" s="240" t="s">
        <v>253</v>
      </c>
      <c r="C138" s="447" t="s">
        <v>800</v>
      </c>
      <c r="D138" s="185"/>
      <c r="E138" s="455" t="s">
        <v>801</v>
      </c>
      <c r="F138" s="449" t="s">
        <v>802</v>
      </c>
      <c r="G138" s="196"/>
      <c r="H138" s="456" t="s">
        <v>462</v>
      </c>
      <c r="I138" s="428" t="s">
        <v>62</v>
      </c>
      <c r="J138" s="449" t="s">
        <v>803</v>
      </c>
      <c r="K138" s="428" t="s">
        <v>804</v>
      </c>
      <c r="L138" s="428"/>
      <c r="M138" s="222" t="s">
        <v>369</v>
      </c>
      <c r="N138" s="428" t="s">
        <v>72</v>
      </c>
      <c r="O138" s="200"/>
      <c r="P138" s="225">
        <v>73391</v>
      </c>
      <c r="Q138" s="225">
        <v>3280</v>
      </c>
      <c r="R138" s="186"/>
      <c r="S138" s="186"/>
      <c r="T138" s="186"/>
    </row>
    <row r="139" spans="1:23" s="194" customFormat="1" ht="168.75" x14ac:dyDescent="0.3">
      <c r="A139" s="427" t="s">
        <v>795</v>
      </c>
      <c r="B139" s="240" t="s">
        <v>253</v>
      </c>
      <c r="C139" s="447" t="s">
        <v>805</v>
      </c>
      <c r="D139" s="185"/>
      <c r="E139" s="455" t="s">
        <v>806</v>
      </c>
      <c r="F139" s="449" t="s">
        <v>807</v>
      </c>
      <c r="G139" s="196"/>
      <c r="H139" s="456" t="s">
        <v>462</v>
      </c>
      <c r="I139" s="428" t="s">
        <v>62</v>
      </c>
      <c r="J139" s="449" t="s">
        <v>808</v>
      </c>
      <c r="K139" s="428" t="s">
        <v>809</v>
      </c>
      <c r="L139" s="428"/>
      <c r="M139" s="222" t="s">
        <v>369</v>
      </c>
      <c r="N139" s="428" t="s">
        <v>72</v>
      </c>
      <c r="O139" s="200"/>
      <c r="P139" s="225">
        <v>73391</v>
      </c>
      <c r="Q139" s="225">
        <v>3280</v>
      </c>
      <c r="R139" s="186" t="s">
        <v>24</v>
      </c>
      <c r="S139" s="186" t="s">
        <v>24</v>
      </c>
      <c r="T139" s="186" t="s">
        <v>24</v>
      </c>
    </row>
    <row r="140" spans="1:23" s="194" customFormat="1" ht="168.75" x14ac:dyDescent="0.3">
      <c r="A140" s="427" t="s">
        <v>796</v>
      </c>
      <c r="B140" s="240" t="s">
        <v>253</v>
      </c>
      <c r="C140" s="447" t="s">
        <v>810</v>
      </c>
      <c r="D140" s="185"/>
      <c r="E140" s="458" t="s">
        <v>811</v>
      </c>
      <c r="F140" s="449" t="s">
        <v>812</v>
      </c>
      <c r="G140" s="196"/>
      <c r="H140" s="456" t="s">
        <v>462</v>
      </c>
      <c r="I140" s="428" t="s">
        <v>62</v>
      </c>
      <c r="J140" s="449" t="s">
        <v>813</v>
      </c>
      <c r="K140" s="428" t="s">
        <v>814</v>
      </c>
      <c r="L140" s="428"/>
      <c r="M140" s="222" t="s">
        <v>369</v>
      </c>
      <c r="N140" s="428" t="s">
        <v>72</v>
      </c>
      <c r="O140" s="428"/>
      <c r="P140" s="225">
        <v>73391</v>
      </c>
      <c r="Q140" s="225">
        <v>1028100</v>
      </c>
      <c r="R140" s="186" t="s">
        <v>24</v>
      </c>
      <c r="S140" s="186" t="s">
        <v>24</v>
      </c>
      <c r="T140" s="186" t="s">
        <v>24</v>
      </c>
    </row>
    <row r="141" spans="1:23" s="194" customFormat="1" ht="168.75" x14ac:dyDescent="0.3">
      <c r="A141" s="187" t="s">
        <v>797</v>
      </c>
      <c r="B141" s="240" t="s">
        <v>253</v>
      </c>
      <c r="C141" s="447" t="s">
        <v>815</v>
      </c>
      <c r="D141" s="185"/>
      <c r="E141" s="448" t="s">
        <v>816</v>
      </c>
      <c r="F141" s="449" t="s">
        <v>817</v>
      </c>
      <c r="G141" s="196"/>
      <c r="H141" s="456" t="s">
        <v>462</v>
      </c>
      <c r="I141" s="428" t="s">
        <v>62</v>
      </c>
      <c r="J141" s="449" t="s">
        <v>818</v>
      </c>
      <c r="K141" s="428" t="s">
        <v>819</v>
      </c>
      <c r="L141" s="428"/>
      <c r="M141" s="222" t="s">
        <v>369</v>
      </c>
      <c r="N141" s="428" t="s">
        <v>72</v>
      </c>
      <c r="O141" s="200"/>
      <c r="P141" s="225">
        <v>73390.47</v>
      </c>
      <c r="Q141" s="225">
        <v>3280.19</v>
      </c>
      <c r="R141" s="186" t="s">
        <v>24</v>
      </c>
      <c r="S141" s="186" t="s">
        <v>24</v>
      </c>
      <c r="T141" s="186" t="s">
        <v>24</v>
      </c>
    </row>
    <row r="142" spans="1:23" s="194" customFormat="1" ht="168.75" x14ac:dyDescent="0.3">
      <c r="A142" s="187" t="s">
        <v>798</v>
      </c>
      <c r="B142" s="240" t="s">
        <v>253</v>
      </c>
      <c r="C142" s="447" t="s">
        <v>820</v>
      </c>
      <c r="D142" s="185"/>
      <c r="E142" s="448" t="s">
        <v>821</v>
      </c>
      <c r="F142" s="449" t="s">
        <v>822</v>
      </c>
      <c r="G142" s="196"/>
      <c r="H142" s="456" t="s">
        <v>462</v>
      </c>
      <c r="I142" s="428" t="s">
        <v>62</v>
      </c>
      <c r="J142" s="449" t="s">
        <v>823</v>
      </c>
      <c r="K142" s="428" t="s">
        <v>819</v>
      </c>
      <c r="L142" s="428"/>
      <c r="M142" s="222" t="s">
        <v>369</v>
      </c>
      <c r="N142" s="428" t="s">
        <v>72</v>
      </c>
      <c r="O142" s="200"/>
      <c r="P142" s="225">
        <v>73391</v>
      </c>
      <c r="Q142" s="225">
        <v>3280</v>
      </c>
      <c r="R142" s="186"/>
      <c r="S142" s="186"/>
      <c r="T142" s="186"/>
    </row>
    <row r="143" spans="1:23" s="194" customFormat="1" ht="18.75" x14ac:dyDescent="0.3">
      <c r="A143" s="187"/>
      <c r="B143" s="240"/>
      <c r="C143" s="196"/>
      <c r="D143" s="186"/>
      <c r="E143" s="196"/>
      <c r="F143" s="196"/>
      <c r="G143" s="196"/>
      <c r="H143" s="186"/>
      <c r="I143" s="200"/>
      <c r="J143" s="200"/>
      <c r="K143" s="287"/>
      <c r="L143" s="200"/>
      <c r="M143" s="186"/>
      <c r="N143" s="200"/>
      <c r="O143" s="200"/>
      <c r="P143" s="225"/>
      <c r="Q143" s="225" t="s">
        <v>24</v>
      </c>
      <c r="R143" s="186" t="s">
        <v>24</v>
      </c>
      <c r="S143" s="186" t="s">
        <v>24</v>
      </c>
      <c r="T143" s="186" t="s">
        <v>24</v>
      </c>
    </row>
    <row r="144" spans="1:23" s="194" customFormat="1" ht="18.75" x14ac:dyDescent="0.3">
      <c r="A144" s="187"/>
      <c r="B144" s="240"/>
      <c r="C144" s="196"/>
      <c r="D144" s="185"/>
      <c r="E144" s="196"/>
      <c r="F144" s="196"/>
      <c r="G144" s="196"/>
      <c r="H144" s="186"/>
      <c r="I144" s="200"/>
      <c r="J144" s="200"/>
      <c r="K144" s="287"/>
      <c r="L144" s="200"/>
      <c r="M144" s="200"/>
      <c r="N144" s="200"/>
      <c r="O144" s="200"/>
      <c r="P144" s="225"/>
      <c r="Q144" s="225"/>
      <c r="R144" s="186"/>
      <c r="S144" s="186" t="s">
        <v>24</v>
      </c>
      <c r="T144" s="186"/>
    </row>
    <row r="145" spans="1:23" s="194" customFormat="1" ht="18.75" x14ac:dyDescent="0.3">
      <c r="A145" s="187"/>
      <c r="B145" s="240"/>
      <c r="C145" s="196"/>
      <c r="D145" s="185"/>
      <c r="E145" s="196"/>
      <c r="F145" s="196"/>
      <c r="G145" s="196"/>
      <c r="H145" s="186"/>
      <c r="I145" s="200"/>
      <c r="J145" s="200"/>
      <c r="K145" s="287"/>
      <c r="L145" s="200"/>
      <c r="M145" s="200"/>
      <c r="N145" s="200"/>
      <c r="O145" s="200"/>
      <c r="P145" s="225"/>
      <c r="Q145" s="225"/>
      <c r="R145" s="186"/>
      <c r="S145" s="186"/>
      <c r="T145" s="186"/>
    </row>
    <row r="146" spans="1:23" s="249" customFormat="1" ht="18.75" x14ac:dyDescent="0.3">
      <c r="A146" s="288" t="s">
        <v>248</v>
      </c>
      <c r="B146" s="288"/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9"/>
      <c r="U146" s="217"/>
      <c r="V146" s="217"/>
      <c r="W146" s="217"/>
    </row>
    <row r="147" spans="1:23" s="249" customFormat="1" ht="18.75" x14ac:dyDescent="0.3">
      <c r="A147" s="187"/>
      <c r="B147" s="240"/>
      <c r="C147" s="186"/>
      <c r="D147" s="185"/>
      <c r="E147" s="186"/>
      <c r="F147" s="186"/>
      <c r="G147" s="186"/>
      <c r="H147" s="186"/>
      <c r="I147" s="200"/>
      <c r="J147" s="186"/>
      <c r="K147" s="185"/>
      <c r="L147" s="186"/>
      <c r="M147" s="200"/>
      <c r="N147" s="200"/>
      <c r="O147" s="200"/>
      <c r="P147" s="185"/>
      <c r="Q147" s="185"/>
      <c r="R147" s="186"/>
      <c r="S147" s="186"/>
      <c r="T147" s="185"/>
      <c r="U147" s="217"/>
      <c r="V147" s="217"/>
      <c r="W147" s="217"/>
    </row>
    <row r="148" spans="1:23" s="217" customFormat="1" ht="18.75" x14ac:dyDescent="0.3">
      <c r="A148" s="187"/>
      <c r="B148" s="240"/>
      <c r="C148" s="186"/>
      <c r="D148" s="185"/>
      <c r="E148" s="186"/>
      <c r="F148" s="186"/>
      <c r="G148" s="186"/>
      <c r="H148" s="186"/>
      <c r="I148" s="200"/>
      <c r="J148" s="186"/>
      <c r="K148" s="185"/>
      <c r="L148" s="186"/>
      <c r="M148" s="200"/>
      <c r="N148" s="200"/>
      <c r="O148" s="200"/>
      <c r="P148" s="185"/>
      <c r="Q148" s="185"/>
      <c r="R148" s="185"/>
      <c r="S148" s="185"/>
      <c r="T148" s="185"/>
    </row>
    <row r="149" spans="1:23" s="217" customFormat="1" ht="18.75" x14ac:dyDescent="0.3">
      <c r="A149" s="187"/>
      <c r="B149" s="240"/>
      <c r="C149" s="186"/>
      <c r="D149" s="185"/>
      <c r="E149" s="186"/>
      <c r="F149" s="185"/>
      <c r="G149" s="185"/>
      <c r="H149" s="186"/>
      <c r="I149" s="200"/>
      <c r="J149" s="186"/>
      <c r="K149" s="185"/>
      <c r="L149" s="185"/>
      <c r="M149" s="200"/>
      <c r="N149" s="200"/>
      <c r="O149" s="200"/>
      <c r="P149" s="185"/>
      <c r="Q149" s="185"/>
      <c r="R149" s="185"/>
      <c r="S149" s="185"/>
      <c r="T149" s="185"/>
      <c r="U149" s="290"/>
    </row>
    <row r="150" spans="1:23" s="217" customFormat="1" ht="18.75" x14ac:dyDescent="0.3">
      <c r="A150" s="288" t="s">
        <v>249</v>
      </c>
      <c r="B150" s="288"/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9"/>
    </row>
    <row r="151" spans="1:23" s="217" customFormat="1" ht="18.75" x14ac:dyDescent="0.3">
      <c r="A151" s="187"/>
      <c r="B151" s="240"/>
      <c r="C151" s="186"/>
      <c r="D151" s="185"/>
      <c r="E151" s="186"/>
      <c r="F151" s="185"/>
      <c r="G151" s="185"/>
      <c r="H151" s="186"/>
      <c r="I151" s="200"/>
      <c r="J151" s="186"/>
      <c r="K151" s="185"/>
      <c r="L151" s="185"/>
      <c r="M151" s="200"/>
      <c r="N151" s="200"/>
      <c r="O151" s="186"/>
      <c r="P151" s="185"/>
      <c r="Q151" s="185"/>
      <c r="R151" s="185"/>
      <c r="S151" s="185"/>
      <c r="T151" s="185"/>
      <c r="U151" s="194"/>
      <c r="V151" s="194"/>
      <c r="W151" s="194"/>
    </row>
    <row r="152" spans="1:23" s="217" customFormat="1" ht="18.75" x14ac:dyDescent="0.3">
      <c r="A152" s="187"/>
      <c r="B152" s="240"/>
      <c r="C152" s="186"/>
      <c r="D152" s="185"/>
      <c r="E152" s="186"/>
      <c r="F152" s="186"/>
      <c r="G152" s="186"/>
      <c r="H152" s="186"/>
      <c r="I152" s="200"/>
      <c r="J152" s="186"/>
      <c r="K152" s="185"/>
      <c r="L152" s="186"/>
      <c r="M152" s="200"/>
      <c r="N152" s="200"/>
      <c r="O152" s="186"/>
      <c r="P152" s="185"/>
      <c r="Q152" s="185"/>
      <c r="R152" s="185"/>
      <c r="S152" s="185"/>
      <c r="T152" s="185"/>
    </row>
    <row r="153" spans="1:23" s="194" customFormat="1" ht="18.75" x14ac:dyDescent="0.3">
      <c r="A153" s="187"/>
      <c r="B153" s="240"/>
      <c r="C153" s="186"/>
      <c r="D153" s="185"/>
      <c r="E153" s="186"/>
      <c r="F153" s="186"/>
      <c r="G153" s="186"/>
      <c r="H153" s="186"/>
      <c r="I153" s="200"/>
      <c r="J153" s="186"/>
      <c r="K153" s="186"/>
      <c r="L153" s="186"/>
      <c r="M153" s="200"/>
      <c r="N153" s="200"/>
      <c r="O153" s="186"/>
      <c r="P153" s="186"/>
      <c r="Q153" s="186"/>
      <c r="R153" s="185"/>
      <c r="S153" s="185"/>
      <c r="T153" s="185"/>
      <c r="U153" s="291"/>
      <c r="V153" s="291"/>
      <c r="W153" s="291"/>
    </row>
    <row r="154" spans="1:23" s="194" customFormat="1" ht="18.75" x14ac:dyDescent="0.3">
      <c r="A154" s="292" t="s">
        <v>73</v>
      </c>
      <c r="B154" s="293"/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4"/>
      <c r="U154" s="217"/>
      <c r="V154" s="217"/>
      <c r="W154" s="217"/>
    </row>
    <row r="155" spans="1:23" s="194" customFormat="1" ht="18.75" x14ac:dyDescent="0.3">
      <c r="A155" s="292" t="s">
        <v>146</v>
      </c>
      <c r="B155" s="293"/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4"/>
      <c r="U155" s="260"/>
      <c r="V155" s="260"/>
      <c r="W155" s="260"/>
    </row>
    <row r="156" spans="1:23" s="217" customFormat="1" ht="168.75" x14ac:dyDescent="0.3">
      <c r="A156" s="187" t="s">
        <v>799</v>
      </c>
      <c r="B156" s="240" t="s">
        <v>253</v>
      </c>
      <c r="C156" s="423" t="s">
        <v>824</v>
      </c>
      <c r="D156" s="185" t="s">
        <v>24</v>
      </c>
      <c r="E156" s="455" t="s">
        <v>825</v>
      </c>
      <c r="F156" s="444" t="s">
        <v>826</v>
      </c>
      <c r="G156" s="186"/>
      <c r="H156" s="456" t="s">
        <v>462</v>
      </c>
      <c r="I156" s="200" t="s">
        <v>827</v>
      </c>
      <c r="J156" s="186"/>
      <c r="K156" s="200" t="s">
        <v>828</v>
      </c>
      <c r="L156" s="200" t="s">
        <v>829</v>
      </c>
      <c r="M156" s="222" t="s">
        <v>369</v>
      </c>
      <c r="N156" s="200" t="s">
        <v>72</v>
      </c>
      <c r="O156" s="186"/>
      <c r="P156" s="264">
        <v>4819063.47</v>
      </c>
      <c r="Q156" s="264">
        <v>4819063.47</v>
      </c>
      <c r="R156" s="186" t="s">
        <v>24</v>
      </c>
      <c r="S156" s="186" t="s">
        <v>24</v>
      </c>
      <c r="T156" s="185" t="s">
        <v>23</v>
      </c>
      <c r="U156" s="194"/>
      <c r="V156" s="194"/>
      <c r="W156" s="194"/>
    </row>
    <row r="157" spans="1:23" s="260" customFormat="1" ht="168.75" x14ac:dyDescent="0.3">
      <c r="A157" s="427" t="s">
        <v>830</v>
      </c>
      <c r="B157" s="240" t="s">
        <v>253</v>
      </c>
      <c r="C157" s="447" t="s">
        <v>831</v>
      </c>
      <c r="D157" s="185"/>
      <c r="E157" s="455" t="s">
        <v>832</v>
      </c>
      <c r="F157" s="444" t="s">
        <v>833</v>
      </c>
      <c r="G157" s="200"/>
      <c r="H157" s="456" t="s">
        <v>462</v>
      </c>
      <c r="I157" s="428" t="s">
        <v>834</v>
      </c>
      <c r="J157" s="200"/>
      <c r="K157" s="459" t="s">
        <v>835</v>
      </c>
      <c r="L157" s="428" t="s">
        <v>836</v>
      </c>
      <c r="M157" s="222" t="s">
        <v>369</v>
      </c>
      <c r="N157" s="428" t="s">
        <v>72</v>
      </c>
      <c r="O157" s="186"/>
      <c r="P157" s="227">
        <v>13864183.91</v>
      </c>
      <c r="Q157" s="193">
        <v>13864183.91</v>
      </c>
      <c r="R157" s="186"/>
      <c r="S157" s="186"/>
      <c r="T157" s="185"/>
      <c r="U157" s="194"/>
      <c r="V157" s="194"/>
      <c r="W157" s="194"/>
    </row>
    <row r="158" spans="1:23" s="194" customFormat="1" ht="196.5" customHeight="1" x14ac:dyDescent="0.3">
      <c r="A158" s="187" t="s">
        <v>837</v>
      </c>
      <c r="B158" s="240" t="s">
        <v>253</v>
      </c>
      <c r="C158" s="447" t="s">
        <v>843</v>
      </c>
      <c r="D158" s="185"/>
      <c r="E158" s="458" t="s">
        <v>811</v>
      </c>
      <c r="F158" s="454" t="s">
        <v>844</v>
      </c>
      <c r="G158" s="200"/>
      <c r="H158" s="456" t="s">
        <v>462</v>
      </c>
      <c r="I158" s="428" t="s">
        <v>845</v>
      </c>
      <c r="J158" s="200"/>
      <c r="K158" s="215" t="s">
        <v>846</v>
      </c>
      <c r="L158" s="428" t="s">
        <v>145</v>
      </c>
      <c r="M158" s="222" t="s">
        <v>369</v>
      </c>
      <c r="N158" s="428" t="s">
        <v>72</v>
      </c>
      <c r="O158" s="186"/>
      <c r="P158" s="202">
        <v>4920125.42</v>
      </c>
      <c r="Q158" s="193" t="s">
        <v>361</v>
      </c>
      <c r="R158" s="186"/>
      <c r="S158" s="186"/>
      <c r="T158" s="186"/>
    </row>
    <row r="159" spans="1:23" s="194" customFormat="1" ht="168.75" x14ac:dyDescent="0.3">
      <c r="A159" s="427" t="s">
        <v>838</v>
      </c>
      <c r="B159" s="240" t="s">
        <v>253</v>
      </c>
      <c r="C159" s="447" t="s">
        <v>847</v>
      </c>
      <c r="D159" s="185"/>
      <c r="E159" s="448" t="s">
        <v>848</v>
      </c>
      <c r="F159" s="454" t="s">
        <v>849</v>
      </c>
      <c r="G159" s="200"/>
      <c r="H159" s="456" t="s">
        <v>462</v>
      </c>
      <c r="I159" s="428" t="s">
        <v>854</v>
      </c>
      <c r="J159" s="200"/>
      <c r="K159" s="215" t="s">
        <v>850</v>
      </c>
      <c r="L159" s="428" t="s">
        <v>851</v>
      </c>
      <c r="M159" s="222" t="s">
        <v>369</v>
      </c>
      <c r="N159" s="428" t="s">
        <v>72</v>
      </c>
      <c r="O159" s="186"/>
      <c r="P159" s="202"/>
      <c r="Q159" s="193" t="s">
        <v>361</v>
      </c>
      <c r="R159" s="186" t="s">
        <v>24</v>
      </c>
      <c r="S159" s="186" t="s">
        <v>24</v>
      </c>
      <c r="T159" s="186" t="s">
        <v>24</v>
      </c>
    </row>
    <row r="160" spans="1:23" s="194" customFormat="1" ht="168.75" x14ac:dyDescent="0.3">
      <c r="A160" s="187" t="s">
        <v>839</v>
      </c>
      <c r="B160" s="240" t="s">
        <v>253</v>
      </c>
      <c r="C160" s="447" t="s">
        <v>852</v>
      </c>
      <c r="D160" s="185"/>
      <c r="E160" s="448" t="s">
        <v>761</v>
      </c>
      <c r="F160" s="454" t="s">
        <v>853</v>
      </c>
      <c r="G160" s="200"/>
      <c r="H160" s="456" t="s">
        <v>462</v>
      </c>
      <c r="I160" s="428" t="s">
        <v>855</v>
      </c>
      <c r="J160" s="200"/>
      <c r="K160" s="215" t="s">
        <v>856</v>
      </c>
      <c r="L160" s="428" t="s">
        <v>857</v>
      </c>
      <c r="M160" s="222" t="s">
        <v>369</v>
      </c>
      <c r="N160" s="428" t="s">
        <v>72</v>
      </c>
      <c r="O160" s="186"/>
      <c r="P160" s="202">
        <v>80765.320000000007</v>
      </c>
      <c r="Q160" s="193" t="s">
        <v>361</v>
      </c>
      <c r="R160" s="186" t="s">
        <v>24</v>
      </c>
      <c r="S160" s="186" t="s">
        <v>24</v>
      </c>
      <c r="T160" s="186" t="s">
        <v>24</v>
      </c>
    </row>
    <row r="161" spans="1:23" s="194" customFormat="1" ht="168.75" x14ac:dyDescent="0.3">
      <c r="A161" s="187" t="s">
        <v>840</v>
      </c>
      <c r="B161" s="240" t="s">
        <v>253</v>
      </c>
      <c r="C161" s="447" t="s">
        <v>858</v>
      </c>
      <c r="D161" s="185"/>
      <c r="E161" s="448" t="s">
        <v>859</v>
      </c>
      <c r="F161" s="454" t="s">
        <v>860</v>
      </c>
      <c r="G161" s="200"/>
      <c r="H161" s="456" t="s">
        <v>462</v>
      </c>
      <c r="I161" s="428" t="s">
        <v>861</v>
      </c>
      <c r="J161" s="200"/>
      <c r="K161" s="215" t="s">
        <v>862</v>
      </c>
      <c r="L161" s="428" t="s">
        <v>863</v>
      </c>
      <c r="M161" s="222" t="s">
        <v>369</v>
      </c>
      <c r="N161" s="428" t="s">
        <v>72</v>
      </c>
      <c r="O161" s="186"/>
      <c r="P161" s="202" t="s">
        <v>864</v>
      </c>
      <c r="Q161" s="193" t="s">
        <v>361</v>
      </c>
      <c r="R161" s="186"/>
      <c r="S161" s="186"/>
      <c r="T161" s="186"/>
    </row>
    <row r="162" spans="1:23" s="194" customFormat="1" ht="168.75" x14ac:dyDescent="0.3">
      <c r="A162" s="187" t="s">
        <v>841</v>
      </c>
      <c r="B162" s="240" t="s">
        <v>253</v>
      </c>
      <c r="C162" s="454" t="s">
        <v>865</v>
      </c>
      <c r="D162" s="185"/>
      <c r="E162" s="455" t="s">
        <v>832</v>
      </c>
      <c r="F162" s="200" t="s">
        <v>359</v>
      </c>
      <c r="G162" s="200"/>
      <c r="H162" s="456" t="s">
        <v>462</v>
      </c>
      <c r="I162" s="428" t="s">
        <v>62</v>
      </c>
      <c r="J162" s="428" t="s">
        <v>866</v>
      </c>
      <c r="K162" s="215"/>
      <c r="L162" s="428" t="s">
        <v>867</v>
      </c>
      <c r="M162" s="222" t="s">
        <v>369</v>
      </c>
      <c r="N162" s="428" t="s">
        <v>72</v>
      </c>
      <c r="O162" s="186"/>
      <c r="P162" s="202">
        <v>73391</v>
      </c>
      <c r="Q162" s="193" t="s">
        <v>361</v>
      </c>
      <c r="R162" s="186"/>
      <c r="S162" s="186"/>
      <c r="T162" s="186"/>
    </row>
    <row r="163" spans="1:23" s="194" customFormat="1" ht="168.75" x14ac:dyDescent="0.3">
      <c r="A163" s="427" t="s">
        <v>842</v>
      </c>
      <c r="B163" s="240" t="s">
        <v>253</v>
      </c>
      <c r="C163" s="423" t="s">
        <v>868</v>
      </c>
      <c r="D163" s="185"/>
      <c r="E163" s="456" t="s">
        <v>462</v>
      </c>
      <c r="F163" s="428" t="s">
        <v>359</v>
      </c>
      <c r="G163" s="200"/>
      <c r="H163" s="456" t="s">
        <v>462</v>
      </c>
      <c r="I163" s="428" t="s">
        <v>62</v>
      </c>
      <c r="J163" s="428" t="s">
        <v>866</v>
      </c>
      <c r="K163" s="215"/>
      <c r="L163" s="428" t="s">
        <v>867</v>
      </c>
      <c r="M163" s="222" t="s">
        <v>369</v>
      </c>
      <c r="N163" s="428" t="s">
        <v>72</v>
      </c>
      <c r="O163" s="186"/>
      <c r="P163" s="202">
        <v>95946</v>
      </c>
      <c r="Q163" s="193" t="s">
        <v>361</v>
      </c>
      <c r="R163" s="186"/>
      <c r="S163" s="186"/>
      <c r="T163" s="186"/>
    </row>
    <row r="164" spans="1:23" s="194" customFormat="1" ht="168.75" x14ac:dyDescent="0.3">
      <c r="A164" s="187" t="s">
        <v>870</v>
      </c>
      <c r="B164" s="240" t="s">
        <v>253</v>
      </c>
      <c r="C164" s="423" t="s">
        <v>869</v>
      </c>
      <c r="D164" s="185"/>
      <c r="E164" s="456" t="s">
        <v>462</v>
      </c>
      <c r="F164" s="428" t="s">
        <v>359</v>
      </c>
      <c r="G164" s="200"/>
      <c r="H164" s="456" t="s">
        <v>462</v>
      </c>
      <c r="I164" s="428" t="s">
        <v>62</v>
      </c>
      <c r="J164" s="428" t="s">
        <v>866</v>
      </c>
      <c r="K164" s="215"/>
      <c r="L164" s="428" t="s">
        <v>867</v>
      </c>
      <c r="M164" s="222" t="s">
        <v>369</v>
      </c>
      <c r="N164" s="428" t="s">
        <v>72</v>
      </c>
      <c r="O164" s="186"/>
      <c r="P164" s="202">
        <v>56023</v>
      </c>
      <c r="Q164" s="193" t="s">
        <v>361</v>
      </c>
      <c r="R164" s="186" t="s">
        <v>24</v>
      </c>
      <c r="S164" s="186" t="s">
        <v>24</v>
      </c>
      <c r="T164" s="186" t="s">
        <v>24</v>
      </c>
    </row>
    <row r="165" spans="1:23" s="194" customFormat="1" ht="168.75" x14ac:dyDescent="0.3">
      <c r="A165" s="187" t="s">
        <v>871</v>
      </c>
      <c r="B165" s="240" t="s">
        <v>253</v>
      </c>
      <c r="C165" s="423" t="s">
        <v>875</v>
      </c>
      <c r="D165" s="185"/>
      <c r="E165" s="456" t="s">
        <v>462</v>
      </c>
      <c r="F165" s="428" t="s">
        <v>359</v>
      </c>
      <c r="G165" s="200"/>
      <c r="H165" s="456" t="s">
        <v>462</v>
      </c>
      <c r="I165" s="428" t="s">
        <v>62</v>
      </c>
      <c r="J165" s="428" t="s">
        <v>866</v>
      </c>
      <c r="K165" s="215"/>
      <c r="L165" s="428" t="s">
        <v>867</v>
      </c>
      <c r="M165" s="222" t="s">
        <v>369</v>
      </c>
      <c r="N165" s="428" t="s">
        <v>72</v>
      </c>
      <c r="O165" s="186"/>
      <c r="P165" s="202">
        <v>47973</v>
      </c>
      <c r="Q165" s="193" t="s">
        <v>361</v>
      </c>
      <c r="R165" s="186"/>
      <c r="S165" s="186"/>
      <c r="T165" s="186" t="s">
        <v>24</v>
      </c>
    </row>
    <row r="166" spans="1:23" s="194" customFormat="1" ht="168.75" x14ac:dyDescent="0.3">
      <c r="A166" s="452" t="s">
        <v>872</v>
      </c>
      <c r="B166" s="240" t="s">
        <v>253</v>
      </c>
      <c r="C166" s="423" t="s">
        <v>876</v>
      </c>
      <c r="D166" s="185"/>
      <c r="E166" s="456" t="s">
        <v>462</v>
      </c>
      <c r="F166" s="428" t="s">
        <v>359</v>
      </c>
      <c r="G166" s="428"/>
      <c r="H166" s="456" t="s">
        <v>462</v>
      </c>
      <c r="I166" s="428" t="s">
        <v>62</v>
      </c>
      <c r="J166" s="428" t="s">
        <v>866</v>
      </c>
      <c r="K166" s="215"/>
      <c r="L166" s="428" t="s">
        <v>867</v>
      </c>
      <c r="M166" s="222" t="s">
        <v>369</v>
      </c>
      <c r="N166" s="428" t="s">
        <v>72</v>
      </c>
      <c r="O166" s="186"/>
      <c r="P166" s="202">
        <v>45574</v>
      </c>
      <c r="Q166" s="193" t="s">
        <v>361</v>
      </c>
      <c r="R166" s="186" t="s">
        <v>24</v>
      </c>
      <c r="S166" s="186" t="s">
        <v>24</v>
      </c>
      <c r="T166" s="186" t="s">
        <v>24</v>
      </c>
    </row>
    <row r="167" spans="1:23" s="194" customFormat="1" ht="168.75" x14ac:dyDescent="0.3">
      <c r="A167" s="452" t="s">
        <v>873</v>
      </c>
      <c r="B167" s="453" t="s">
        <v>253</v>
      </c>
      <c r="C167" s="423" t="s">
        <v>877</v>
      </c>
      <c r="D167" s="185"/>
      <c r="E167" s="456" t="s">
        <v>462</v>
      </c>
      <c r="F167" s="428" t="s">
        <v>359</v>
      </c>
      <c r="G167" s="428"/>
      <c r="H167" s="456" t="s">
        <v>462</v>
      </c>
      <c r="I167" s="428" t="s">
        <v>62</v>
      </c>
      <c r="J167" s="428" t="s">
        <v>866</v>
      </c>
      <c r="K167" s="215"/>
      <c r="L167" s="428" t="s">
        <v>867</v>
      </c>
      <c r="M167" s="222" t="s">
        <v>369</v>
      </c>
      <c r="N167" s="428" t="s">
        <v>72</v>
      </c>
      <c r="O167" s="186"/>
      <c r="P167" s="202">
        <v>179898</v>
      </c>
      <c r="Q167" s="193" t="s">
        <v>361</v>
      </c>
      <c r="R167" s="186" t="s">
        <v>24</v>
      </c>
      <c r="S167" s="186" t="s">
        <v>24</v>
      </c>
      <c r="T167" s="186" t="s">
        <v>24</v>
      </c>
    </row>
    <row r="168" spans="1:23" s="194" customFormat="1" ht="168.75" x14ac:dyDescent="0.3">
      <c r="A168" s="452" t="s">
        <v>874</v>
      </c>
      <c r="B168" s="240" t="s">
        <v>253</v>
      </c>
      <c r="C168" s="423" t="s">
        <v>880</v>
      </c>
      <c r="D168" s="185"/>
      <c r="E168" s="456" t="s">
        <v>462</v>
      </c>
      <c r="F168" s="428" t="s">
        <v>359</v>
      </c>
      <c r="G168" s="428"/>
      <c r="H168" s="456" t="s">
        <v>462</v>
      </c>
      <c r="I168" s="428" t="s">
        <v>62</v>
      </c>
      <c r="J168" s="428" t="s">
        <v>866</v>
      </c>
      <c r="K168" s="215"/>
      <c r="L168" s="428" t="s">
        <v>867</v>
      </c>
      <c r="M168" s="222" t="s">
        <v>369</v>
      </c>
      <c r="N168" s="428" t="s">
        <v>72</v>
      </c>
      <c r="O168" s="186"/>
      <c r="P168" s="202">
        <v>23986</v>
      </c>
      <c r="Q168" s="193" t="s">
        <v>361</v>
      </c>
      <c r="R168" s="186"/>
      <c r="S168" s="186"/>
      <c r="T168" s="186"/>
    </row>
    <row r="169" spans="1:23" s="194" customFormat="1" ht="168.75" x14ac:dyDescent="0.3">
      <c r="A169" s="187" t="s">
        <v>878</v>
      </c>
      <c r="B169" s="240" t="s">
        <v>253</v>
      </c>
      <c r="C169" s="295" t="s">
        <v>881</v>
      </c>
      <c r="D169" s="185"/>
      <c r="E169" s="448" t="s">
        <v>882</v>
      </c>
      <c r="F169" s="428" t="s">
        <v>359</v>
      </c>
      <c r="G169" s="428"/>
      <c r="H169" s="456" t="s">
        <v>462</v>
      </c>
      <c r="I169" s="428" t="s">
        <v>62</v>
      </c>
      <c r="J169" s="428" t="s">
        <v>866</v>
      </c>
      <c r="K169" s="215"/>
      <c r="L169" s="428" t="s">
        <v>867</v>
      </c>
      <c r="M169" s="222" t="s">
        <v>369</v>
      </c>
      <c r="N169" s="428" t="s">
        <v>72</v>
      </c>
      <c r="O169" s="186"/>
      <c r="P169" s="202">
        <v>86251</v>
      </c>
      <c r="Q169" s="193" t="s">
        <v>361</v>
      </c>
      <c r="R169" s="186"/>
      <c r="S169" s="186"/>
      <c r="T169" s="186"/>
    </row>
    <row r="170" spans="1:23" s="194" customFormat="1" ht="0.75" customHeight="1" x14ac:dyDescent="0.3">
      <c r="A170" s="452"/>
      <c r="B170" s="453"/>
      <c r="C170" s="295"/>
      <c r="D170" s="462"/>
      <c r="E170" s="462"/>
      <c r="F170" s="462"/>
      <c r="G170" s="462"/>
      <c r="H170" s="462"/>
      <c r="I170" s="462"/>
      <c r="J170" s="462"/>
      <c r="K170" s="462"/>
      <c r="L170" s="462"/>
      <c r="M170" s="462"/>
      <c r="N170" s="462"/>
      <c r="O170" s="462"/>
      <c r="P170" s="462"/>
      <c r="Q170" s="462"/>
      <c r="R170" s="462"/>
      <c r="S170" s="462"/>
      <c r="T170" s="463"/>
      <c r="U170" s="464"/>
      <c r="V170" s="464"/>
    </row>
    <row r="171" spans="1:23" s="194" customFormat="1" ht="168.75" x14ac:dyDescent="0.3">
      <c r="A171" s="452" t="s">
        <v>879</v>
      </c>
      <c r="B171" s="453" t="s">
        <v>253</v>
      </c>
      <c r="C171" s="295" t="s">
        <v>883</v>
      </c>
      <c r="D171" s="185"/>
      <c r="E171" s="448" t="s">
        <v>884</v>
      </c>
      <c r="F171" s="428" t="s">
        <v>359</v>
      </c>
      <c r="G171" s="428"/>
      <c r="H171" s="456" t="s">
        <v>462</v>
      </c>
      <c r="I171" s="428" t="s">
        <v>62</v>
      </c>
      <c r="J171" s="428" t="s">
        <v>866</v>
      </c>
      <c r="K171" s="215"/>
      <c r="L171" s="428" t="s">
        <v>867</v>
      </c>
      <c r="M171" s="222" t="s">
        <v>369</v>
      </c>
      <c r="N171" s="428" t="s">
        <v>72</v>
      </c>
      <c r="O171" s="200"/>
      <c r="P171" s="202">
        <v>83952</v>
      </c>
      <c r="Q171" s="193" t="s">
        <v>361</v>
      </c>
      <c r="R171" s="186"/>
      <c r="S171" s="186"/>
      <c r="T171" s="185"/>
    </row>
    <row r="172" spans="1:23" s="194" customFormat="1" ht="18.75" x14ac:dyDescent="0.3">
      <c r="A172" s="187"/>
      <c r="B172" s="240"/>
      <c r="C172" s="186"/>
      <c r="D172" s="185"/>
      <c r="E172" s="186"/>
      <c r="F172" s="200"/>
      <c r="G172" s="200"/>
      <c r="H172" s="186"/>
      <c r="I172" s="200"/>
      <c r="J172" s="200"/>
      <c r="K172" s="215"/>
      <c r="L172" s="186"/>
      <c r="M172" s="200"/>
      <c r="N172" s="200"/>
      <c r="O172" s="200"/>
      <c r="P172" s="193"/>
      <c r="Q172" s="193"/>
      <c r="R172" s="186"/>
      <c r="S172" s="186"/>
      <c r="T172" s="185"/>
    </row>
    <row r="173" spans="1:23" s="194" customFormat="1" ht="18.75" x14ac:dyDescent="0.3">
      <c r="A173" s="187"/>
      <c r="B173" s="240"/>
      <c r="C173" s="186"/>
      <c r="D173" s="185"/>
      <c r="E173" s="186"/>
      <c r="F173" s="186"/>
      <c r="G173" s="186"/>
      <c r="H173" s="186"/>
      <c r="I173" s="200"/>
      <c r="J173" s="200"/>
      <c r="K173" s="215"/>
      <c r="L173" s="186"/>
      <c r="M173" s="200"/>
      <c r="N173" s="200"/>
      <c r="O173" s="200"/>
      <c r="P173" s="193"/>
      <c r="Q173" s="193"/>
      <c r="R173" s="296"/>
      <c r="S173" s="186"/>
      <c r="T173" s="185" t="s">
        <v>23</v>
      </c>
    </row>
    <row r="174" spans="1:23" s="194" customFormat="1" ht="18.75" x14ac:dyDescent="0.3">
      <c r="A174" s="187"/>
      <c r="B174" s="240"/>
      <c r="C174" s="186"/>
      <c r="D174" s="185"/>
      <c r="E174" s="186"/>
      <c r="F174" s="186"/>
      <c r="G174" s="186"/>
      <c r="H174" s="186"/>
      <c r="I174" s="200"/>
      <c r="J174" s="200"/>
      <c r="K174" s="215"/>
      <c r="L174" s="186"/>
      <c r="M174" s="200"/>
      <c r="N174" s="200"/>
      <c r="O174" s="200"/>
      <c r="P174" s="193"/>
      <c r="Q174" s="193"/>
      <c r="R174" s="296"/>
      <c r="S174" s="296"/>
      <c r="T174" s="296" t="s">
        <v>0</v>
      </c>
    </row>
    <row r="175" spans="1:23" s="194" customFormat="1" ht="18.75" x14ac:dyDescent="0.3">
      <c r="A175" s="292"/>
      <c r="B175" s="293"/>
      <c r="C175" s="293"/>
      <c r="D175" s="293"/>
      <c r="E175" s="293"/>
      <c r="F175" s="293"/>
      <c r="G175" s="293"/>
      <c r="H175" s="293"/>
      <c r="I175" s="293"/>
      <c r="J175" s="293"/>
      <c r="K175" s="293"/>
      <c r="L175" s="293"/>
      <c r="M175" s="293"/>
      <c r="N175" s="293"/>
      <c r="O175" s="293"/>
      <c r="P175" s="293"/>
      <c r="Q175" s="293"/>
      <c r="R175" s="293"/>
      <c r="S175" s="293"/>
      <c r="T175" s="294"/>
    </row>
    <row r="176" spans="1:23" s="194" customFormat="1" ht="18.75" x14ac:dyDescent="0.3">
      <c r="A176" s="187"/>
      <c r="B176" s="240"/>
      <c r="C176" s="186"/>
      <c r="D176" s="185"/>
      <c r="E176" s="186"/>
      <c r="F176" s="200"/>
      <c r="G176" s="200"/>
      <c r="H176" s="186"/>
      <c r="I176" s="200"/>
      <c r="J176" s="200"/>
      <c r="K176" s="200"/>
      <c r="L176" s="200"/>
      <c r="M176" s="200"/>
      <c r="N176" s="200"/>
      <c r="O176" s="200"/>
      <c r="P176" s="202"/>
      <c r="Q176" s="193"/>
      <c r="R176" s="186"/>
      <c r="S176" s="186"/>
      <c r="T176" s="185" t="s">
        <v>23</v>
      </c>
      <c r="U176" s="192"/>
      <c r="V176" s="192"/>
      <c r="W176" s="192"/>
    </row>
    <row r="177" spans="1:23" s="194" customFormat="1" ht="18.75" x14ac:dyDescent="0.3">
      <c r="A177" s="187"/>
      <c r="B177" s="240"/>
      <c r="C177" s="186"/>
      <c r="D177" s="185"/>
      <c r="E177" s="186"/>
      <c r="F177" s="200"/>
      <c r="G177" s="200"/>
      <c r="H177" s="186"/>
      <c r="I177" s="200"/>
      <c r="J177" s="200"/>
      <c r="K177" s="200"/>
      <c r="L177" s="200"/>
      <c r="M177" s="200"/>
      <c r="N177" s="200"/>
      <c r="O177" s="200"/>
      <c r="P177" s="202"/>
      <c r="Q177" s="193"/>
      <c r="R177" s="186"/>
      <c r="S177" s="186"/>
      <c r="T177" s="185" t="s">
        <v>23</v>
      </c>
    </row>
    <row r="178" spans="1:23" s="192" customFormat="1" ht="18.75" x14ac:dyDescent="0.3">
      <c r="A178" s="187"/>
      <c r="B178" s="240"/>
      <c r="C178" s="186"/>
      <c r="D178" s="185"/>
      <c r="E178" s="186"/>
      <c r="F178" s="200"/>
      <c r="G178" s="200"/>
      <c r="H178" s="186"/>
      <c r="I178" s="200"/>
      <c r="J178" s="200"/>
      <c r="K178" s="200"/>
      <c r="L178" s="200"/>
      <c r="M178" s="200"/>
      <c r="N178" s="200"/>
      <c r="O178" s="200"/>
      <c r="P178" s="202"/>
      <c r="Q178" s="193"/>
      <c r="R178" s="186"/>
      <c r="S178" s="186"/>
      <c r="T178" s="185" t="s">
        <v>23</v>
      </c>
      <c r="U178" s="194"/>
      <c r="V178" s="194"/>
      <c r="W178" s="194"/>
    </row>
    <row r="179" spans="1:23" s="194" customFormat="1" ht="18.75" x14ac:dyDescent="0.3">
      <c r="A179" s="187"/>
      <c r="B179" s="240"/>
      <c r="C179" s="186"/>
      <c r="D179" s="185"/>
      <c r="E179" s="186"/>
      <c r="F179" s="200"/>
      <c r="G179" s="200"/>
      <c r="H179" s="186"/>
      <c r="I179" s="200"/>
      <c r="J179" s="200"/>
      <c r="K179" s="200"/>
      <c r="L179" s="200"/>
      <c r="M179" s="200"/>
      <c r="N179" s="200"/>
      <c r="O179" s="200"/>
      <c r="P179" s="202"/>
      <c r="Q179" s="193"/>
      <c r="R179" s="186"/>
      <c r="S179" s="186"/>
      <c r="T179" s="185" t="s">
        <v>23</v>
      </c>
    </row>
    <row r="180" spans="1:23" s="194" customFormat="1" ht="18.75" x14ac:dyDescent="0.3">
      <c r="A180" s="187"/>
      <c r="B180" s="240"/>
      <c r="C180" s="186"/>
      <c r="D180" s="185"/>
      <c r="E180" s="186"/>
      <c r="F180" s="200"/>
      <c r="G180" s="200"/>
      <c r="H180" s="186"/>
      <c r="I180" s="200"/>
      <c r="J180" s="200"/>
      <c r="K180" s="200"/>
      <c r="L180" s="200"/>
      <c r="M180" s="200"/>
      <c r="N180" s="200"/>
      <c r="O180" s="200"/>
      <c r="P180" s="202"/>
      <c r="Q180" s="193"/>
      <c r="R180" s="186"/>
      <c r="S180" s="186"/>
      <c r="T180" s="186" t="s">
        <v>24</v>
      </c>
    </row>
    <row r="181" spans="1:23" s="194" customFormat="1" ht="18.75" x14ac:dyDescent="0.3">
      <c r="A181" s="187"/>
      <c r="B181" s="240"/>
      <c r="C181" s="186"/>
      <c r="D181" s="185"/>
      <c r="E181" s="186"/>
      <c r="F181" s="200"/>
      <c r="G181" s="200"/>
      <c r="H181" s="186"/>
      <c r="I181" s="200"/>
      <c r="J181" s="200"/>
      <c r="K181" s="200"/>
      <c r="L181" s="200"/>
      <c r="M181" s="200"/>
      <c r="N181" s="200"/>
      <c r="O181" s="200"/>
      <c r="P181" s="202"/>
      <c r="Q181" s="193"/>
      <c r="R181" s="186"/>
      <c r="S181" s="186"/>
      <c r="T181" s="186" t="s">
        <v>24</v>
      </c>
    </row>
    <row r="182" spans="1:23" s="194" customFormat="1" ht="18.75" x14ac:dyDescent="0.3">
      <c r="A182" s="187"/>
      <c r="B182" s="240"/>
      <c r="C182" s="186"/>
      <c r="D182" s="185"/>
      <c r="E182" s="186"/>
      <c r="F182" s="200"/>
      <c r="G182" s="200"/>
      <c r="H182" s="186"/>
      <c r="I182" s="200"/>
      <c r="J182" s="200"/>
      <c r="K182" s="200"/>
      <c r="L182" s="200"/>
      <c r="M182" s="200"/>
      <c r="N182" s="200"/>
      <c r="O182" s="200"/>
      <c r="P182" s="202"/>
      <c r="Q182" s="193"/>
      <c r="R182" s="186"/>
      <c r="S182" s="186"/>
      <c r="T182" s="186"/>
    </row>
    <row r="183" spans="1:23" s="194" customFormat="1" ht="18.75" x14ac:dyDescent="0.3">
      <c r="A183" s="161"/>
      <c r="B183" s="161"/>
      <c r="C183" s="165"/>
      <c r="D183" s="165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6"/>
      <c r="Q183" s="166"/>
      <c r="R183" s="161"/>
      <c r="S183" s="161"/>
      <c r="T183" s="161"/>
      <c r="U183" s="161"/>
      <c r="V183" s="161"/>
      <c r="W183" s="161"/>
    </row>
    <row r="184" spans="1:23" s="194" customFormat="1" ht="18.75" x14ac:dyDescent="0.3">
      <c r="A184" s="161"/>
      <c r="B184" s="161"/>
      <c r="C184" s="165"/>
      <c r="D184" s="165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6"/>
      <c r="Q184" s="166"/>
      <c r="R184" s="161"/>
      <c r="S184" s="161"/>
      <c r="T184" s="161"/>
      <c r="U184" s="161"/>
      <c r="V184" s="161"/>
      <c r="W184" s="161"/>
    </row>
    <row r="186" spans="1:23" ht="18.75" x14ac:dyDescent="0.3">
      <c r="A186" s="482"/>
      <c r="B186" s="482"/>
      <c r="C186" s="365"/>
      <c r="D186" s="365"/>
      <c r="E186" s="365"/>
      <c r="F186" s="365"/>
      <c r="G186" s="365"/>
      <c r="H186" s="365"/>
      <c r="I186" s="365"/>
      <c r="J186" s="365"/>
      <c r="K186" s="365"/>
      <c r="L186" s="365"/>
      <c r="M186" s="365"/>
      <c r="N186" s="365"/>
      <c r="O186" s="365"/>
      <c r="P186" s="366"/>
      <c r="Q186" s="366"/>
      <c r="R186" s="365"/>
      <c r="S186" s="365"/>
      <c r="T186" s="365"/>
      <c r="U186" s="365"/>
      <c r="V186" s="365"/>
      <c r="W186" s="365"/>
    </row>
    <row r="187" spans="1:23" ht="18.75" x14ac:dyDescent="0.3">
      <c r="A187" s="482"/>
      <c r="B187" s="482"/>
      <c r="C187" s="365"/>
      <c r="D187" s="365"/>
      <c r="E187" s="365"/>
      <c r="F187" s="365"/>
      <c r="G187" s="365"/>
      <c r="H187" s="365"/>
      <c r="I187" s="365"/>
      <c r="J187" s="365"/>
      <c r="K187" s="365"/>
      <c r="L187" s="365"/>
      <c r="M187" s="365"/>
      <c r="N187" s="365"/>
      <c r="O187" s="365"/>
      <c r="P187" s="366"/>
      <c r="Q187" s="366"/>
      <c r="R187" s="365"/>
      <c r="S187" s="365"/>
      <c r="T187" s="365"/>
      <c r="U187" s="365"/>
      <c r="V187" s="365"/>
      <c r="W187" s="365"/>
    </row>
    <row r="188" spans="1:23" s="365" customFormat="1" ht="23.25" customHeight="1" x14ac:dyDescent="0.3">
      <c r="A188" s="367"/>
      <c r="B188" s="367"/>
      <c r="P188" s="366"/>
      <c r="Q188" s="366"/>
      <c r="S188" s="483"/>
      <c r="T188" s="483"/>
    </row>
    <row r="189" spans="1:23" s="365" customFormat="1" ht="18" customHeight="1" x14ac:dyDescent="0.3">
      <c r="P189" s="366"/>
      <c r="Q189" s="366"/>
    </row>
    <row r="190" spans="1:23" s="365" customFormat="1" ht="18.75" x14ac:dyDescent="0.3">
      <c r="A190" s="161"/>
      <c r="B190" s="161"/>
      <c r="C190" s="165"/>
      <c r="D190" s="165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6"/>
      <c r="Q190" s="166"/>
      <c r="R190" s="161"/>
      <c r="S190" s="161"/>
      <c r="T190" s="161"/>
      <c r="U190" s="161"/>
      <c r="V190" s="161"/>
      <c r="W190" s="161"/>
    </row>
    <row r="191" spans="1:23" s="365" customFormat="1" ht="18.75" x14ac:dyDescent="0.3">
      <c r="A191" s="161"/>
      <c r="B191" s="161"/>
      <c r="C191" s="165"/>
      <c r="D191" s="165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6"/>
      <c r="Q191" s="166"/>
      <c r="R191" s="161"/>
      <c r="S191" s="161"/>
      <c r="T191" s="161"/>
      <c r="U191" s="161"/>
      <c r="V191" s="161"/>
      <c r="W191" s="161"/>
    </row>
  </sheetData>
  <autoFilter ref="A5:T182"/>
  <mergeCells count="110">
    <mergeCell ref="J94:J95"/>
    <mergeCell ref="H94:H95"/>
    <mergeCell ref="F65:F66"/>
    <mergeCell ref="F76:F77"/>
    <mergeCell ref="F79:F80"/>
    <mergeCell ref="F82:F83"/>
    <mergeCell ref="F91:F92"/>
    <mergeCell ref="F94:F95"/>
    <mergeCell ref="I94:I95"/>
    <mergeCell ref="J73:J74"/>
    <mergeCell ref="F67:F68"/>
    <mergeCell ref="J67:J68"/>
    <mergeCell ref="J69:J70"/>
    <mergeCell ref="J71:J72"/>
    <mergeCell ref="G79:G80"/>
    <mergeCell ref="H76:H77"/>
    <mergeCell ref="I76:I77"/>
    <mergeCell ref="H79:H80"/>
    <mergeCell ref="F96:F97"/>
    <mergeCell ref="D65:D66"/>
    <mergeCell ref="D76:D77"/>
    <mergeCell ref="D79:D80"/>
    <mergeCell ref="D82:D83"/>
    <mergeCell ref="D91:D92"/>
    <mergeCell ref="C96:C97"/>
    <mergeCell ref="A65:A66"/>
    <mergeCell ref="C65:C66"/>
    <mergeCell ref="E65:E66"/>
    <mergeCell ref="B91:B92"/>
    <mergeCell ref="B94:B95"/>
    <mergeCell ref="D94:D95"/>
    <mergeCell ref="A94:A95"/>
    <mergeCell ref="C94:C95"/>
    <mergeCell ref="E94:E95"/>
    <mergeCell ref="B65:B66"/>
    <mergeCell ref="B76:B77"/>
    <mergeCell ref="A79:A80"/>
    <mergeCell ref="C79:C80"/>
    <mergeCell ref="E79:E80"/>
    <mergeCell ref="C76:C77"/>
    <mergeCell ref="B79:B80"/>
    <mergeCell ref="O65:O66"/>
    <mergeCell ref="Q65:Q66"/>
    <mergeCell ref="R65:R66"/>
    <mergeCell ref="M79:M80"/>
    <mergeCell ref="J65:J66"/>
    <mergeCell ref="J76:J77"/>
    <mergeCell ref="M73:M74"/>
    <mergeCell ref="M67:M68"/>
    <mergeCell ref="M69:M70"/>
    <mergeCell ref="M71:M72"/>
    <mergeCell ref="M65:M66"/>
    <mergeCell ref="N65:N66"/>
    <mergeCell ref="Q79:Q80"/>
    <mergeCell ref="R79:R80"/>
    <mergeCell ref="Q82:Q83"/>
    <mergeCell ref="R82:R83"/>
    <mergeCell ref="S82:S83"/>
    <mergeCell ref="T82:T83"/>
    <mergeCell ref="S76:S77"/>
    <mergeCell ref="N76:N77"/>
    <mergeCell ref="O76:O77"/>
    <mergeCell ref="Q76:Q77"/>
    <mergeCell ref="R76:R77"/>
    <mergeCell ref="N79:N80"/>
    <mergeCell ref="O79:O80"/>
    <mergeCell ref="T76:T77"/>
    <mergeCell ref="S79:S80"/>
    <mergeCell ref="T79:T80"/>
    <mergeCell ref="M82:M83"/>
    <mergeCell ref="N82:N83"/>
    <mergeCell ref="M91:M92"/>
    <mergeCell ref="N91:N92"/>
    <mergeCell ref="O91:O92"/>
    <mergeCell ref="O82:O83"/>
    <mergeCell ref="A91:A92"/>
    <mergeCell ref="C91:C92"/>
    <mergeCell ref="E91:E92"/>
    <mergeCell ref="A82:A83"/>
    <mergeCell ref="B82:B83"/>
    <mergeCell ref="J82:J83"/>
    <mergeCell ref="C82:C83"/>
    <mergeCell ref="E82:E83"/>
    <mergeCell ref="G82:G83"/>
    <mergeCell ref="H82:H83"/>
    <mergeCell ref="I82:I83"/>
    <mergeCell ref="A187:B187"/>
    <mergeCell ref="S188:T188"/>
    <mergeCell ref="E2:N2"/>
    <mergeCell ref="E76:E77"/>
    <mergeCell ref="M76:M77"/>
    <mergeCell ref="S65:S66"/>
    <mergeCell ref="T65:T66"/>
    <mergeCell ref="R1:T1"/>
    <mergeCell ref="G65:G66"/>
    <mergeCell ref="G91:G92"/>
    <mergeCell ref="G94:G95"/>
    <mergeCell ref="Q94:Q95"/>
    <mergeCell ref="M94:M95"/>
    <mergeCell ref="N94:N95"/>
    <mergeCell ref="R94:R95"/>
    <mergeCell ref="S94:S95"/>
    <mergeCell ref="T94:T95"/>
    <mergeCell ref="O94:O95"/>
    <mergeCell ref="Q91:Q92"/>
    <mergeCell ref="A186:B186"/>
    <mergeCell ref="R91:R92"/>
    <mergeCell ref="S91:S92"/>
    <mergeCell ref="T91:T92"/>
    <mergeCell ref="A76:A77"/>
  </mergeCells>
  <pageMargins left="0.39370078740157483" right="0.11811023622047245" top="0.55118110236220474" bottom="0.35433070866141736" header="0.11811023622047245" footer="0.11811023622047245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opLeftCell="E2" zoomScale="70" zoomScaleNormal="70" workbookViewId="0">
      <selection activeCell="I7" sqref="I7"/>
    </sheetView>
  </sheetViews>
  <sheetFormatPr defaultRowHeight="15" x14ac:dyDescent="0.25"/>
  <cols>
    <col min="1" max="1" width="9.5703125" style="45" bestFit="1" customWidth="1"/>
    <col min="2" max="2" width="15" style="45" customWidth="1"/>
    <col min="3" max="4" width="14.7109375" style="45" customWidth="1"/>
    <col min="5" max="5" width="11.28515625" style="45" customWidth="1"/>
    <col min="6" max="6" width="37.85546875" style="45" customWidth="1"/>
    <col min="7" max="7" width="21.140625" style="45" customWidth="1"/>
    <col min="8" max="8" width="19.5703125" style="45" customWidth="1"/>
    <col min="9" max="9" width="47.5703125" style="45" customWidth="1"/>
    <col min="10" max="10" width="49.85546875" style="45" customWidth="1"/>
    <col min="11" max="11" width="17.140625" style="45" customWidth="1"/>
    <col min="12" max="12" width="9.7109375" style="45" customWidth="1"/>
    <col min="13" max="13" width="18" style="45" bestFit="1" customWidth="1"/>
    <col min="14" max="14" width="20.42578125" style="45" customWidth="1"/>
    <col min="15" max="15" width="12.85546875" style="45" customWidth="1"/>
    <col min="16" max="16" width="36.5703125" style="45" customWidth="1"/>
    <col min="17" max="17" width="27.28515625" style="45" customWidth="1"/>
    <col min="18" max="18" width="19.140625" style="45" customWidth="1"/>
    <col min="19" max="16384" width="9.140625" style="45"/>
  </cols>
  <sheetData>
    <row r="1" spans="1:19" s="43" customFormat="1" ht="18.75" customHeight="1" x14ac:dyDescent="0.25">
      <c r="O1" s="378"/>
      <c r="P1" s="378"/>
      <c r="Q1" s="478"/>
      <c r="R1" s="478"/>
      <c r="S1" s="478"/>
    </row>
    <row r="2" spans="1:19" ht="14.25" customHeight="1" x14ac:dyDescent="0.25">
      <c r="I2" s="141" t="s">
        <v>241</v>
      </c>
      <c r="O2" s="47"/>
      <c r="P2" s="47"/>
      <c r="Q2" s="47"/>
    </row>
    <row r="3" spans="1:19" s="194" customFormat="1" ht="35.25" customHeight="1" x14ac:dyDescent="0.3">
      <c r="A3" s="399"/>
      <c r="B3" s="399"/>
      <c r="C3" s="411"/>
      <c r="D3" s="410" t="s">
        <v>279</v>
      </c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</row>
    <row r="4" spans="1:19" hidden="1" x14ac:dyDescent="0.25"/>
    <row r="5" spans="1:19" s="43" customFormat="1" ht="336" customHeight="1" x14ac:dyDescent="0.25">
      <c r="A5" s="21" t="s">
        <v>4</v>
      </c>
      <c r="B5" s="56" t="s">
        <v>13</v>
      </c>
      <c r="C5" s="56" t="s">
        <v>18</v>
      </c>
      <c r="D5" s="56" t="s">
        <v>29</v>
      </c>
      <c r="E5" s="56" t="s">
        <v>19</v>
      </c>
      <c r="F5" s="56" t="s">
        <v>30</v>
      </c>
      <c r="G5" s="61" t="s">
        <v>31</v>
      </c>
      <c r="H5" s="61" t="s">
        <v>32</v>
      </c>
      <c r="I5" s="61" t="s">
        <v>43</v>
      </c>
      <c r="J5" s="61" t="s">
        <v>33</v>
      </c>
      <c r="K5" s="61" t="s">
        <v>34</v>
      </c>
      <c r="L5" s="56" t="s">
        <v>35</v>
      </c>
      <c r="M5" s="56" t="s">
        <v>20</v>
      </c>
      <c r="N5" s="61" t="s">
        <v>36</v>
      </c>
      <c r="O5" s="56" t="s">
        <v>37</v>
      </c>
      <c r="P5" s="56" t="s">
        <v>38</v>
      </c>
      <c r="Q5" s="56" t="s">
        <v>21</v>
      </c>
      <c r="R5" s="56" t="s">
        <v>14</v>
      </c>
    </row>
    <row r="6" spans="1:19" ht="15.75" x14ac:dyDescent="0.25">
      <c r="A6" s="44"/>
      <c r="B6" s="499" t="s">
        <v>217</v>
      </c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1"/>
    </row>
    <row r="7" spans="1:19" s="192" customFormat="1" ht="141.75" customHeight="1" x14ac:dyDescent="0.3">
      <c r="A7" s="185">
        <v>1</v>
      </c>
      <c r="B7" s="185" t="s">
        <v>181</v>
      </c>
      <c r="C7" s="185" t="s">
        <v>39</v>
      </c>
      <c r="D7" s="418" t="s">
        <v>40</v>
      </c>
      <c r="E7" s="418" t="s">
        <v>25</v>
      </c>
      <c r="F7" s="370" t="s">
        <v>463</v>
      </c>
      <c r="G7" s="439" t="s">
        <v>466</v>
      </c>
      <c r="H7" s="446" t="s">
        <v>10</v>
      </c>
      <c r="I7" s="372" t="s">
        <v>462</v>
      </c>
      <c r="J7" s="188" t="s">
        <v>464</v>
      </c>
      <c r="K7" s="188" t="s">
        <v>465</v>
      </c>
      <c r="L7" s="187">
        <v>14549</v>
      </c>
      <c r="M7" s="190"/>
      <c r="N7" s="190">
        <v>5330966.2</v>
      </c>
      <c r="O7" s="187" t="s">
        <v>10</v>
      </c>
      <c r="P7" s="186"/>
      <c r="Q7" s="186"/>
      <c r="R7" s="191"/>
    </row>
    <row r="8" spans="1:19" s="194" customFormat="1" ht="28.5" customHeight="1" x14ac:dyDescent="0.3">
      <c r="A8" s="502" t="s">
        <v>467</v>
      </c>
      <c r="B8" s="503"/>
      <c r="C8" s="503"/>
      <c r="D8" s="503"/>
      <c r="E8" s="503"/>
      <c r="F8" s="503"/>
      <c r="G8" s="503"/>
      <c r="H8" s="503"/>
      <c r="I8" s="504"/>
      <c r="J8" s="205"/>
      <c r="K8" s="205" t="s">
        <v>7</v>
      </c>
      <c r="L8" s="206"/>
      <c r="M8" s="207">
        <f>SUM(M7:M7)</f>
        <v>0</v>
      </c>
      <c r="N8" s="207">
        <f>SUM(N7:N7)</f>
        <v>5330966.2</v>
      </c>
      <c r="O8" s="186"/>
      <c r="P8" s="186"/>
      <c r="Q8" s="186"/>
      <c r="R8" s="191"/>
    </row>
    <row r="9" spans="1:19" s="208" customFormat="1" ht="18.75" x14ac:dyDescent="0.3"/>
    <row r="10" spans="1:19" s="208" customFormat="1" ht="18.75" x14ac:dyDescent="0.3"/>
    <row r="11" spans="1:19" s="208" customFormat="1" ht="18.75" x14ac:dyDescent="0.3"/>
    <row r="12" spans="1:19" s="194" customFormat="1" ht="56.25" customHeight="1" x14ac:dyDescent="0.3">
      <c r="A12" s="506"/>
      <c r="B12" s="506"/>
      <c r="C12" s="506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10"/>
      <c r="Q12" s="505"/>
      <c r="R12" s="505"/>
    </row>
  </sheetData>
  <autoFilter ref="A5:R8"/>
  <mergeCells count="5">
    <mergeCell ref="B6:R6"/>
    <mergeCell ref="A8:I8"/>
    <mergeCell ref="Q12:R12"/>
    <mergeCell ref="A12:C12"/>
    <mergeCell ref="Q1:S1"/>
  </mergeCells>
  <pageMargins left="0.31496062992125984" right="0.31496062992125984" top="0.55118110236220474" bottom="0.55118110236220474" header="0.31496062992125984" footer="0.31496062992125984"/>
  <pageSetup paperSize="9" scale="3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M1" sqref="M1:O1"/>
    </sheetView>
  </sheetViews>
  <sheetFormatPr defaultRowHeight="15" x14ac:dyDescent="0.25"/>
  <cols>
    <col min="1" max="1" width="5.85546875" customWidth="1"/>
    <col min="2" max="2" width="12" customWidth="1"/>
    <col min="3" max="3" width="10.28515625" customWidth="1"/>
    <col min="4" max="4" width="12.28515625" customWidth="1"/>
    <col min="5" max="5" width="11.140625" customWidth="1"/>
    <col min="6" max="6" width="15.5703125" customWidth="1"/>
    <col min="7" max="7" width="14.85546875" customWidth="1"/>
    <col min="8" max="8" width="14.28515625" customWidth="1"/>
    <col min="9" max="9" width="31.7109375" customWidth="1"/>
    <col min="10" max="10" width="20" customWidth="1"/>
    <col min="11" max="11" width="9.7109375" customWidth="1"/>
    <col min="12" max="12" width="12.140625" customWidth="1"/>
    <col min="13" max="13" width="18.5703125" customWidth="1"/>
    <col min="14" max="14" width="15" customWidth="1"/>
    <col min="15" max="15" width="12.5703125" customWidth="1"/>
  </cols>
  <sheetData>
    <row r="1" spans="1:15" s="7" customFormat="1" ht="12" customHeight="1" x14ac:dyDescent="0.25">
      <c r="J1" s="20"/>
      <c r="K1" s="378"/>
      <c r="L1" s="378"/>
      <c r="M1" s="478"/>
      <c r="N1" s="478"/>
      <c r="O1" s="478"/>
    </row>
    <row r="2" spans="1:15" s="7" customFormat="1" ht="21" customHeight="1" x14ac:dyDescent="0.25">
      <c r="G2" s="477" t="s">
        <v>241</v>
      </c>
      <c r="H2" s="477"/>
      <c r="I2" s="477"/>
      <c r="J2" s="20"/>
      <c r="K2" s="345"/>
    </row>
    <row r="3" spans="1:15" s="7" customFormat="1" ht="15.75" customHeight="1" x14ac:dyDescent="0.25">
      <c r="A3" s="408" t="s">
        <v>266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</row>
    <row r="4" spans="1:15" s="7" customFormat="1" ht="15.75" hidden="1" x14ac:dyDescent="0.25">
      <c r="D4" s="348"/>
      <c r="E4" s="144"/>
      <c r="F4" s="144"/>
      <c r="G4" s="144"/>
      <c r="H4" s="144"/>
      <c r="I4" s="144"/>
      <c r="J4" s="395"/>
      <c r="K4" s="144"/>
      <c r="L4" s="398"/>
    </row>
    <row r="5" spans="1:15" s="397" customFormat="1" ht="288" customHeight="1" x14ac:dyDescent="0.25">
      <c r="A5" s="387" t="s">
        <v>4</v>
      </c>
      <c r="B5" s="379" t="s">
        <v>13</v>
      </c>
      <c r="C5" s="379" t="s">
        <v>18</v>
      </c>
      <c r="D5" s="379" t="s">
        <v>265</v>
      </c>
      <c r="E5" s="379" t="s">
        <v>19</v>
      </c>
      <c r="F5" s="379" t="s">
        <v>258</v>
      </c>
      <c r="G5" s="396" t="s">
        <v>259</v>
      </c>
      <c r="H5" s="396" t="s">
        <v>43</v>
      </c>
      <c r="I5" s="396" t="s">
        <v>264</v>
      </c>
      <c r="J5" s="396" t="s">
        <v>260</v>
      </c>
      <c r="K5" s="396" t="s">
        <v>261</v>
      </c>
      <c r="L5" s="379" t="s">
        <v>262</v>
      </c>
      <c r="M5" s="379" t="s">
        <v>263</v>
      </c>
      <c r="N5" s="379" t="s">
        <v>21</v>
      </c>
      <c r="O5" s="379" t="s">
        <v>60</v>
      </c>
    </row>
    <row r="6" spans="1:15" s="397" customFormat="1" ht="18.75" customHeight="1" x14ac:dyDescent="0.25">
      <c r="A6" s="407" t="s">
        <v>24</v>
      </c>
      <c r="B6" s="407" t="s">
        <v>24</v>
      </c>
      <c r="C6" s="407" t="s">
        <v>24</v>
      </c>
      <c r="D6" s="407" t="s">
        <v>24</v>
      </c>
      <c r="E6" s="407" t="s">
        <v>24</v>
      </c>
      <c r="F6" s="407" t="s">
        <v>24</v>
      </c>
      <c r="G6" s="407" t="s">
        <v>24</v>
      </c>
      <c r="H6" s="407" t="s">
        <v>24</v>
      </c>
      <c r="I6" s="407" t="s">
        <v>24</v>
      </c>
      <c r="J6" s="407" t="s">
        <v>24</v>
      </c>
      <c r="K6" s="407" t="s">
        <v>24</v>
      </c>
      <c r="L6" s="407" t="s">
        <v>24</v>
      </c>
      <c r="M6" s="407" t="s">
        <v>24</v>
      </c>
      <c r="N6" s="407" t="s">
        <v>24</v>
      </c>
      <c r="O6" s="407" t="s">
        <v>24</v>
      </c>
    </row>
    <row r="7" spans="1:15" s="7" customFormat="1" ht="15.75" x14ac:dyDescent="0.25"/>
    <row r="8" spans="1:15" s="7" customFormat="1" ht="15.75" x14ac:dyDescent="0.25"/>
    <row r="9" spans="1:15" s="7" customFormat="1" ht="15.75" x14ac:dyDescent="0.25"/>
    <row r="10" spans="1:15" s="7" customFormat="1" ht="15.75" customHeight="1" x14ac:dyDescent="0.25">
      <c r="A10" s="507"/>
      <c r="B10" s="507"/>
      <c r="C10" s="507"/>
      <c r="D10" s="507"/>
      <c r="N10" s="508"/>
      <c r="O10" s="508"/>
    </row>
    <row r="11" spans="1:15" s="7" customFormat="1" ht="15" customHeight="1" x14ac:dyDescent="0.25">
      <c r="A11" s="507"/>
      <c r="B11" s="507"/>
      <c r="C11" s="507"/>
      <c r="D11" s="507"/>
      <c r="E11" s="347"/>
      <c r="N11" s="508"/>
      <c r="O11" s="508"/>
    </row>
    <row r="12" spans="1:15" s="7" customFormat="1" ht="15.75" customHeight="1" x14ac:dyDescent="0.25">
      <c r="A12" s="507"/>
      <c r="B12" s="507"/>
      <c r="C12" s="507"/>
      <c r="D12" s="507"/>
      <c r="E12" s="347"/>
      <c r="F12" s="349"/>
      <c r="N12" s="508"/>
      <c r="O12" s="508"/>
    </row>
  </sheetData>
  <mergeCells count="4">
    <mergeCell ref="G2:I2"/>
    <mergeCell ref="A10:D12"/>
    <mergeCell ref="N10:O12"/>
    <mergeCell ref="M1:O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80" zoomScaleNormal="80" workbookViewId="0">
      <selection activeCell="A2" sqref="A2:H2"/>
    </sheetView>
  </sheetViews>
  <sheetFormatPr defaultRowHeight="15" x14ac:dyDescent="0.25"/>
  <cols>
    <col min="2" max="2" width="22.140625" customWidth="1"/>
    <col min="3" max="3" width="30.42578125" customWidth="1"/>
    <col min="4" max="4" width="24.140625" customWidth="1"/>
    <col min="5" max="5" width="27.85546875" customWidth="1"/>
    <col min="6" max="6" width="29.42578125" customWidth="1"/>
    <col min="7" max="7" width="21.28515625" customWidth="1"/>
    <col min="8" max="8" width="22.28515625" customWidth="1"/>
    <col min="9" max="9" width="4" hidden="1" customWidth="1"/>
  </cols>
  <sheetData>
    <row r="1" spans="1:19" ht="15.75" customHeight="1" x14ac:dyDescent="0.25">
      <c r="B1" s="15"/>
      <c r="C1" s="15"/>
      <c r="D1" s="15"/>
      <c r="E1" s="15"/>
      <c r="F1" s="377"/>
      <c r="G1" s="478"/>
      <c r="H1" s="478"/>
      <c r="I1" s="478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.75" customHeight="1" x14ac:dyDescent="0.25">
      <c r="A2" s="509" t="s">
        <v>234</v>
      </c>
      <c r="B2" s="509"/>
      <c r="C2" s="509"/>
      <c r="D2" s="509"/>
      <c r="E2" s="509"/>
      <c r="F2" s="509"/>
      <c r="G2" s="509"/>
      <c r="H2" s="509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386" customFormat="1" ht="39" customHeight="1" x14ac:dyDescent="0.25">
      <c r="A3" s="512" t="s">
        <v>280</v>
      </c>
      <c r="B3" s="512"/>
      <c r="C3" s="512"/>
      <c r="D3" s="512"/>
      <c r="E3" s="512"/>
      <c r="F3" s="512"/>
      <c r="G3" s="512"/>
      <c r="H3" s="512"/>
      <c r="I3" s="394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s="386" customFormat="1" ht="15.75" hidden="1" x14ac:dyDescent="0.25"/>
    <row r="5" spans="1:19" s="386" customFormat="1" ht="204.75" customHeight="1" x14ac:dyDescent="0.25">
      <c r="A5" s="479" t="s">
        <v>41</v>
      </c>
      <c r="B5" s="481"/>
      <c r="C5" s="381" t="s">
        <v>42</v>
      </c>
      <c r="D5" s="381" t="s">
        <v>43</v>
      </c>
      <c r="E5" s="381" t="s">
        <v>44</v>
      </c>
      <c r="F5" s="381" t="s">
        <v>45</v>
      </c>
      <c r="G5" s="384" t="s">
        <v>21</v>
      </c>
      <c r="H5" s="384" t="s">
        <v>14</v>
      </c>
    </row>
    <row r="6" spans="1:19" s="386" customFormat="1" ht="15.75" x14ac:dyDescent="0.25">
      <c r="A6" s="510" t="s">
        <v>23</v>
      </c>
      <c r="B6" s="511"/>
      <c r="C6" s="387" t="s">
        <v>23</v>
      </c>
      <c r="D6" s="387" t="s">
        <v>23</v>
      </c>
      <c r="E6" s="388" t="s">
        <v>23</v>
      </c>
      <c r="F6" s="388" t="s">
        <v>23</v>
      </c>
      <c r="G6" s="389" t="s">
        <v>23</v>
      </c>
      <c r="H6" s="389" t="s">
        <v>23</v>
      </c>
    </row>
    <row r="7" spans="1:19" s="386" customFormat="1" ht="15.75" x14ac:dyDescent="0.25"/>
    <row r="8" spans="1:19" s="386" customFormat="1" ht="15.75" x14ac:dyDescent="0.25"/>
    <row r="9" spans="1:19" s="386" customFormat="1" ht="15.75" x14ac:dyDescent="0.25"/>
    <row r="10" spans="1:19" s="386" customFormat="1" ht="15.75" customHeight="1" x14ac:dyDescent="0.25">
      <c r="A10" s="507"/>
      <c r="B10" s="507"/>
      <c r="C10" s="507"/>
      <c r="D10" s="507"/>
      <c r="E10" s="7"/>
      <c r="G10" s="508"/>
      <c r="H10" s="508"/>
    </row>
    <row r="11" spans="1:19" s="386" customFormat="1" ht="15" customHeight="1" x14ac:dyDescent="0.25">
      <c r="A11" s="507"/>
      <c r="B11" s="507"/>
      <c r="C11" s="507"/>
      <c r="D11" s="507"/>
      <c r="E11" s="392"/>
      <c r="G11" s="508"/>
      <c r="H11" s="508"/>
    </row>
    <row r="12" spans="1:19" s="386" customFormat="1" ht="15.75" customHeight="1" x14ac:dyDescent="0.25">
      <c r="A12" s="507"/>
      <c r="B12" s="507"/>
      <c r="C12" s="507"/>
      <c r="D12" s="507"/>
      <c r="E12" s="392"/>
      <c r="F12" s="349"/>
      <c r="G12" s="508"/>
      <c r="H12" s="508"/>
    </row>
  </sheetData>
  <mergeCells count="7">
    <mergeCell ref="A10:D12"/>
    <mergeCell ref="G10:H12"/>
    <mergeCell ref="A2:H2"/>
    <mergeCell ref="G1:I1"/>
    <mergeCell ref="A5:B5"/>
    <mergeCell ref="A6:B6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zoomScale="80" zoomScaleNormal="80" workbookViewId="0">
      <selection activeCell="G1" sqref="G1:I1"/>
    </sheetView>
  </sheetViews>
  <sheetFormatPr defaultRowHeight="15" x14ac:dyDescent="0.25"/>
  <cols>
    <col min="2" max="2" width="17.85546875" customWidth="1"/>
    <col min="3" max="3" width="30.5703125" customWidth="1"/>
    <col min="4" max="4" width="23" customWidth="1"/>
    <col min="5" max="5" width="24.5703125" customWidth="1"/>
    <col min="6" max="6" width="21.28515625" customWidth="1"/>
    <col min="7" max="7" width="24.7109375" customWidth="1"/>
    <col min="8" max="8" width="25.7109375" customWidth="1"/>
    <col min="9" max="9" width="9.140625" hidden="1" customWidth="1"/>
  </cols>
  <sheetData>
    <row r="1" spans="1:19" ht="21" customHeight="1" x14ac:dyDescent="0.25">
      <c r="B1" s="15"/>
      <c r="C1" s="15"/>
      <c r="D1" s="15"/>
      <c r="E1" s="15"/>
      <c r="F1" s="377"/>
      <c r="G1" s="478"/>
      <c r="H1" s="478"/>
      <c r="I1" s="478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8.75" customHeight="1" x14ac:dyDescent="0.25">
      <c r="B2" s="15"/>
      <c r="C2" s="15"/>
      <c r="D2" s="15" t="s">
        <v>234</v>
      </c>
      <c r="E2" s="15"/>
      <c r="F2" s="2"/>
      <c r="G2" s="49"/>
      <c r="H2" s="49"/>
      <c r="I2" s="16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6.75" customHeight="1" x14ac:dyDescent="0.25">
      <c r="A3" s="512" t="s">
        <v>281</v>
      </c>
      <c r="B3" s="512"/>
      <c r="C3" s="512"/>
      <c r="D3" s="512"/>
      <c r="E3" s="512"/>
      <c r="F3" s="512"/>
      <c r="G3" s="512"/>
      <c r="H3" s="512"/>
      <c r="I3" s="18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" hidden="1" customHeight="1" x14ac:dyDescent="0.25">
      <c r="B4" s="19"/>
      <c r="C4" s="19"/>
      <c r="D4" s="19"/>
      <c r="E4" s="19"/>
      <c r="F4" s="19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s="386" customFormat="1" ht="186" customHeight="1" x14ac:dyDescent="0.25">
      <c r="A5" s="479" t="s">
        <v>46</v>
      </c>
      <c r="B5" s="481"/>
      <c r="C5" s="381" t="s">
        <v>47</v>
      </c>
      <c r="D5" s="381" t="s">
        <v>43</v>
      </c>
      <c r="E5" s="381" t="s">
        <v>44</v>
      </c>
      <c r="F5" s="381" t="s">
        <v>45</v>
      </c>
      <c r="G5" s="384" t="s">
        <v>21</v>
      </c>
      <c r="H5" s="384" t="s">
        <v>14</v>
      </c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386" customFormat="1" ht="35.25" customHeight="1" x14ac:dyDescent="0.25">
      <c r="A6" s="510" t="s">
        <v>23</v>
      </c>
      <c r="B6" s="511"/>
      <c r="C6" s="387" t="s">
        <v>23</v>
      </c>
      <c r="D6" s="387" t="s">
        <v>23</v>
      </c>
      <c r="E6" s="388" t="s">
        <v>23</v>
      </c>
      <c r="F6" s="388" t="s">
        <v>23</v>
      </c>
      <c r="G6" s="389" t="s">
        <v>23</v>
      </c>
      <c r="H6" s="389" t="s">
        <v>23</v>
      </c>
    </row>
    <row r="7" spans="1:19" s="386" customFormat="1" ht="15.75" x14ac:dyDescent="0.25">
      <c r="A7" s="345"/>
      <c r="B7" s="345"/>
      <c r="C7" s="346"/>
      <c r="D7" s="346"/>
      <c r="E7" s="345"/>
      <c r="F7" s="345"/>
      <c r="G7" s="390"/>
      <c r="H7" s="390"/>
    </row>
    <row r="8" spans="1:19" s="386" customFormat="1" ht="15.75" x14ac:dyDescent="0.25">
      <c r="B8" s="391"/>
      <c r="C8" s="391"/>
      <c r="D8" s="391"/>
      <c r="E8" s="392"/>
    </row>
    <row r="9" spans="1:19" s="386" customFormat="1" ht="15.75" x14ac:dyDescent="0.25">
      <c r="B9" s="391"/>
      <c r="C9" s="391"/>
      <c r="D9" s="391"/>
      <c r="E9" s="393"/>
    </row>
    <row r="10" spans="1:19" s="386" customFormat="1" ht="15.75" customHeight="1" x14ac:dyDescent="0.25">
      <c r="A10" s="507"/>
      <c r="B10" s="507"/>
      <c r="C10" s="507"/>
      <c r="D10" s="507"/>
      <c r="E10" s="7"/>
      <c r="G10" s="508"/>
      <c r="H10" s="508"/>
    </row>
    <row r="11" spans="1:19" s="386" customFormat="1" ht="15" customHeight="1" x14ac:dyDescent="0.25">
      <c r="A11" s="507"/>
      <c r="B11" s="507"/>
      <c r="C11" s="507"/>
      <c r="D11" s="507"/>
      <c r="E11" s="392"/>
      <c r="G11" s="508"/>
      <c r="H11" s="508"/>
    </row>
    <row r="12" spans="1:19" s="386" customFormat="1" ht="15.75" customHeight="1" x14ac:dyDescent="0.25">
      <c r="A12" s="507"/>
      <c r="B12" s="507"/>
      <c r="C12" s="507"/>
      <c r="D12" s="507"/>
      <c r="E12" s="392"/>
      <c r="F12" s="349"/>
      <c r="G12" s="508"/>
      <c r="H12" s="508"/>
    </row>
    <row r="13" spans="1:19" s="386" customFormat="1" ht="15.75" x14ac:dyDescent="0.25"/>
  </sheetData>
  <mergeCells count="6">
    <mergeCell ref="G1:I1"/>
    <mergeCell ref="A3:H3"/>
    <mergeCell ref="A5:B5"/>
    <mergeCell ref="A6:B6"/>
    <mergeCell ref="A10:D12"/>
    <mergeCell ref="G10:H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topLeftCell="B21" zoomScale="85" zoomScaleNormal="85" workbookViewId="0">
      <selection activeCell="B13" sqref="B13"/>
    </sheetView>
  </sheetViews>
  <sheetFormatPr defaultRowHeight="15" x14ac:dyDescent="0.25"/>
  <cols>
    <col min="1" max="1" width="18.140625" style="45" customWidth="1"/>
    <col min="2" max="2" width="50.5703125" style="45" customWidth="1"/>
    <col min="3" max="3" width="30.28515625" style="45" customWidth="1"/>
    <col min="4" max="4" width="15.42578125" style="143" customWidth="1"/>
    <col min="5" max="5" width="20.42578125" style="45" customWidth="1"/>
    <col min="6" max="6" width="35.42578125" style="45" customWidth="1"/>
    <col min="7" max="7" width="16.85546875" style="45" customWidth="1"/>
    <col min="8" max="8" width="35.7109375" style="45" customWidth="1"/>
    <col min="9" max="9" width="40.5703125" style="45" customWidth="1"/>
    <col min="10" max="10" width="27.7109375" style="45" customWidth="1"/>
    <col min="11" max="11" width="32.140625" style="45" customWidth="1"/>
    <col min="12" max="12" width="21.28515625" style="45" customWidth="1"/>
    <col min="13" max="16384" width="9.140625" style="45"/>
  </cols>
  <sheetData>
    <row r="1" spans="1:18" s="43" customFormat="1" ht="3.75" customHeight="1" x14ac:dyDescent="0.25">
      <c r="A1" s="132"/>
      <c r="B1" s="132"/>
      <c r="C1" s="132"/>
      <c r="D1" s="159"/>
      <c r="H1" s="133"/>
      <c r="I1" s="131"/>
      <c r="J1" s="131"/>
      <c r="K1" s="378"/>
      <c r="L1" s="487"/>
      <c r="M1" s="487"/>
      <c r="N1" s="487"/>
      <c r="O1" s="487"/>
      <c r="P1" s="487"/>
      <c r="Q1" s="131"/>
      <c r="R1" s="131"/>
    </row>
    <row r="2" spans="1:18" ht="3" customHeight="1" x14ac:dyDescent="0.25">
      <c r="A2" s="139"/>
      <c r="B2" s="46"/>
      <c r="C2" s="46"/>
      <c r="D2" s="160"/>
      <c r="E2" s="48"/>
      <c r="F2" s="136"/>
      <c r="G2" s="136"/>
    </row>
    <row r="3" spans="1:18" ht="15" customHeight="1" x14ac:dyDescent="0.25">
      <c r="A3" s="139"/>
      <c r="B3" s="46"/>
      <c r="C3" s="46"/>
      <c r="D3" s="160"/>
      <c r="E3" s="142" t="s">
        <v>234</v>
      </c>
      <c r="F3" s="136"/>
      <c r="G3" s="136"/>
    </row>
    <row r="4" spans="1:18" customFormat="1" ht="26.25" customHeight="1" x14ac:dyDescent="0.25">
      <c r="A4" s="148" t="s">
        <v>283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</row>
    <row r="5" spans="1:18" customFormat="1" hidden="1" x14ac:dyDescent="0.25">
      <c r="A5" s="513"/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4"/>
    </row>
    <row r="6" spans="1:18" s="383" customFormat="1" ht="409.5" customHeight="1" x14ac:dyDescent="0.25">
      <c r="A6" s="379" t="s">
        <v>51</v>
      </c>
      <c r="B6" s="379" t="s">
        <v>267</v>
      </c>
      <c r="C6" s="379" t="s">
        <v>53</v>
      </c>
      <c r="D6" s="380" t="s">
        <v>268</v>
      </c>
      <c r="E6" s="379" t="s">
        <v>269</v>
      </c>
      <c r="F6" s="379" t="s">
        <v>43</v>
      </c>
      <c r="G6" s="379" t="s">
        <v>55</v>
      </c>
      <c r="H6" s="381" t="s">
        <v>58</v>
      </c>
      <c r="I6" s="379" t="s">
        <v>56</v>
      </c>
      <c r="J6" s="379" t="s">
        <v>57</v>
      </c>
      <c r="K6" s="381" t="s">
        <v>83</v>
      </c>
      <c r="L6" s="382" t="s">
        <v>20</v>
      </c>
      <c r="M6" s="382" t="s">
        <v>36</v>
      </c>
      <c r="N6" s="66" t="s">
        <v>59</v>
      </c>
      <c r="O6" s="379" t="s">
        <v>84</v>
      </c>
      <c r="P6" s="379" t="s">
        <v>60</v>
      </c>
    </row>
    <row r="7" spans="1:18" customFormat="1" x14ac:dyDescent="0.25">
      <c r="A7" s="180" t="s">
        <v>61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1"/>
    </row>
    <row r="8" spans="1:18" customFormat="1" ht="18.75" x14ac:dyDescent="0.3">
      <c r="A8" s="341" t="s">
        <v>208</v>
      </c>
      <c r="B8" s="182"/>
      <c r="C8" s="182"/>
      <c r="D8" s="183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4"/>
    </row>
    <row r="9" spans="1:18" s="218" customFormat="1" ht="131.25" x14ac:dyDescent="0.3">
      <c r="A9" s="300" t="s">
        <v>210</v>
      </c>
      <c r="B9" s="454" t="s">
        <v>885</v>
      </c>
      <c r="C9" s="186" t="s">
        <v>24</v>
      </c>
      <c r="D9" s="301" t="s">
        <v>23</v>
      </c>
      <c r="E9" s="196" t="s">
        <v>886</v>
      </c>
      <c r="F9" s="372" t="s">
        <v>462</v>
      </c>
      <c r="G9" s="302" t="s">
        <v>122</v>
      </c>
      <c r="H9" s="447" t="s">
        <v>887</v>
      </c>
      <c r="I9" s="492" t="s">
        <v>503</v>
      </c>
      <c r="J9" s="286" t="s">
        <v>23</v>
      </c>
      <c r="K9" s="286" t="s">
        <v>23</v>
      </c>
      <c r="L9" s="303" t="s">
        <v>888</v>
      </c>
      <c r="M9" s="286" t="s">
        <v>23</v>
      </c>
      <c r="N9" s="286" t="s">
        <v>23</v>
      </c>
      <c r="O9" s="286" t="s">
        <v>23</v>
      </c>
      <c r="P9" s="196"/>
    </row>
    <row r="10" spans="1:18" s="218" customFormat="1" ht="2.25" customHeight="1" x14ac:dyDescent="0.3">
      <c r="A10" s="300" t="s">
        <v>211</v>
      </c>
      <c r="B10" s="454"/>
      <c r="C10" s="186"/>
      <c r="D10" s="222"/>
      <c r="E10" s="196"/>
      <c r="F10" s="372"/>
      <c r="G10" s="302"/>
      <c r="H10" s="447"/>
      <c r="I10" s="493"/>
      <c r="J10" s="196" t="s">
        <v>23</v>
      </c>
      <c r="K10" s="196"/>
      <c r="L10" s="303" t="s">
        <v>889</v>
      </c>
      <c r="M10" s="286" t="s">
        <v>23</v>
      </c>
      <c r="N10" s="286" t="s">
        <v>23</v>
      </c>
      <c r="O10" s="286" t="s">
        <v>23</v>
      </c>
      <c r="P10" s="196" t="s">
        <v>24</v>
      </c>
    </row>
    <row r="11" spans="1:18" s="218" customFormat="1" ht="131.25" x14ac:dyDescent="0.3">
      <c r="A11" s="300" t="s">
        <v>212</v>
      </c>
      <c r="B11" s="423" t="s">
        <v>890</v>
      </c>
      <c r="C11" s="186"/>
      <c r="D11" s="222"/>
      <c r="E11" s="196" t="s">
        <v>891</v>
      </c>
      <c r="F11" s="372" t="s">
        <v>462</v>
      </c>
      <c r="G11" s="302" t="s">
        <v>122</v>
      </c>
      <c r="H11" s="447" t="s">
        <v>887</v>
      </c>
      <c r="I11" s="196"/>
      <c r="J11" s="304"/>
      <c r="K11" s="196"/>
      <c r="L11" s="305" t="s">
        <v>892</v>
      </c>
      <c r="M11" s="286" t="s">
        <v>23</v>
      </c>
      <c r="N11" s="286" t="s">
        <v>23</v>
      </c>
      <c r="O11" s="286" t="s">
        <v>23</v>
      </c>
      <c r="P11" s="196" t="s">
        <v>24</v>
      </c>
    </row>
    <row r="12" spans="1:18" s="217" customFormat="1" ht="131.25" x14ac:dyDescent="0.3">
      <c r="A12" s="300" t="s">
        <v>219</v>
      </c>
      <c r="B12" s="423" t="s">
        <v>893</v>
      </c>
      <c r="C12" s="286"/>
      <c r="D12" s="301"/>
      <c r="E12" s="196" t="s">
        <v>894</v>
      </c>
      <c r="F12" s="372" t="s">
        <v>462</v>
      </c>
      <c r="G12" s="302" t="s">
        <v>122</v>
      </c>
      <c r="H12" s="447" t="s">
        <v>887</v>
      </c>
      <c r="I12" s="186"/>
      <c r="J12" s="304"/>
      <c r="K12" s="196"/>
      <c r="L12" s="305" t="s">
        <v>895</v>
      </c>
      <c r="M12" s="284" t="s">
        <v>23</v>
      </c>
      <c r="N12" s="286" t="s">
        <v>23</v>
      </c>
      <c r="O12" s="286" t="s">
        <v>23</v>
      </c>
      <c r="P12" s="198" t="s">
        <v>23</v>
      </c>
    </row>
    <row r="13" spans="1:18" s="217" customFormat="1" ht="131.25" x14ac:dyDescent="0.3">
      <c r="A13" s="300" t="s">
        <v>220</v>
      </c>
      <c r="B13" s="454" t="s">
        <v>962</v>
      </c>
      <c r="C13" s="286"/>
      <c r="D13" s="301"/>
      <c r="E13" s="196" t="s">
        <v>896</v>
      </c>
      <c r="F13" s="372" t="s">
        <v>462</v>
      </c>
      <c r="G13" s="302" t="s">
        <v>122</v>
      </c>
      <c r="H13" s="447" t="s">
        <v>897</v>
      </c>
      <c r="I13" s="492" t="s">
        <v>503</v>
      </c>
      <c r="J13" s="304"/>
      <c r="K13" s="196"/>
      <c r="L13" s="305">
        <v>3070000</v>
      </c>
      <c r="M13" s="284"/>
      <c r="N13" s="286" t="s">
        <v>23</v>
      </c>
      <c r="O13" s="286" t="s">
        <v>23</v>
      </c>
      <c r="P13" s="198" t="s">
        <v>23</v>
      </c>
    </row>
    <row r="14" spans="1:18" s="217" customFormat="1" ht="18.75" x14ac:dyDescent="0.3">
      <c r="A14" s="300"/>
      <c r="B14" s="196">
        <v>3</v>
      </c>
      <c r="C14" s="286"/>
      <c r="D14" s="301"/>
      <c r="E14" s="196"/>
      <c r="F14" s="283"/>
      <c r="G14" s="302"/>
      <c r="H14" s="196"/>
      <c r="I14" s="493"/>
      <c r="J14" s="304"/>
      <c r="K14" s="196"/>
      <c r="L14" s="305"/>
      <c r="M14" s="284"/>
      <c r="N14" s="284" t="s">
        <v>23</v>
      </c>
      <c r="O14" s="284" t="s">
        <v>23</v>
      </c>
      <c r="P14" s="284" t="s">
        <v>23</v>
      </c>
    </row>
    <row r="15" spans="1:18" s="217" customFormat="1" ht="18.75" x14ac:dyDescent="0.3">
      <c r="A15" s="300"/>
      <c r="B15" s="196"/>
      <c r="C15" s="282"/>
      <c r="D15" s="306"/>
      <c r="E15" s="196"/>
      <c r="F15" s="283"/>
      <c r="G15" s="302"/>
      <c r="H15" s="196"/>
      <c r="I15" s="234"/>
      <c r="J15" s="196"/>
      <c r="K15" s="196"/>
      <c r="L15" s="227"/>
      <c r="M15" s="307"/>
      <c r="N15" s="196" t="s">
        <v>23</v>
      </c>
      <c r="O15" s="198" t="s">
        <v>23</v>
      </c>
      <c r="P15" s="198" t="s">
        <v>23</v>
      </c>
    </row>
    <row r="16" spans="1:18" s="217" customFormat="1" ht="18.75" x14ac:dyDescent="0.3">
      <c r="A16" s="300"/>
      <c r="B16" s="196"/>
      <c r="C16" s="286"/>
      <c r="D16" s="301"/>
      <c r="E16" s="196"/>
      <c r="F16" s="283"/>
      <c r="G16" s="302"/>
      <c r="H16" s="196"/>
      <c r="I16" s="186"/>
      <c r="J16" s="304"/>
      <c r="K16" s="196"/>
      <c r="L16" s="305"/>
      <c r="M16" s="284"/>
      <c r="N16" s="286" t="s">
        <v>23</v>
      </c>
      <c r="O16" s="286" t="s">
        <v>23</v>
      </c>
      <c r="P16" s="198" t="s">
        <v>23</v>
      </c>
    </row>
    <row r="17" spans="1:16" s="194" customFormat="1" ht="18.75" x14ac:dyDescent="0.3">
      <c r="A17" s="300"/>
      <c r="B17" s="199"/>
      <c r="C17" s="186"/>
      <c r="D17" s="220"/>
      <c r="E17" s="200"/>
      <c r="F17" s="189"/>
      <c r="G17" s="186"/>
      <c r="H17" s="186"/>
      <c r="I17" s="200"/>
      <c r="J17" s="200"/>
      <c r="K17" s="200"/>
      <c r="L17" s="316"/>
      <c r="M17" s="310"/>
      <c r="N17" s="186"/>
      <c r="O17" s="185" t="s">
        <v>23</v>
      </c>
      <c r="P17" s="185" t="s">
        <v>24</v>
      </c>
    </row>
    <row r="18" spans="1:16" s="217" customFormat="1" ht="18.75" x14ac:dyDescent="0.3">
      <c r="A18" s="515" t="s">
        <v>50</v>
      </c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7"/>
    </row>
    <row r="19" spans="1:16" s="217" customFormat="1" ht="131.25" x14ac:dyDescent="0.3">
      <c r="A19" s="300" t="s">
        <v>221</v>
      </c>
      <c r="B19" s="454" t="s">
        <v>898</v>
      </c>
      <c r="C19" s="286" t="s">
        <v>23</v>
      </c>
      <c r="D19" s="301" t="s">
        <v>23</v>
      </c>
      <c r="E19" s="196" t="s">
        <v>899</v>
      </c>
      <c r="F19" s="372" t="s">
        <v>462</v>
      </c>
      <c r="G19" s="302" t="s">
        <v>122</v>
      </c>
      <c r="H19" s="447" t="s">
        <v>900</v>
      </c>
      <c r="I19" s="451" t="s">
        <v>503</v>
      </c>
      <c r="J19" s="219"/>
      <c r="K19" s="196" t="s">
        <v>0</v>
      </c>
      <c r="L19" s="305" t="s">
        <v>901</v>
      </c>
      <c r="M19" s="284" t="s">
        <v>23</v>
      </c>
      <c r="N19" s="286" t="s">
        <v>23</v>
      </c>
      <c r="O19" s="286" t="s">
        <v>23</v>
      </c>
      <c r="P19" s="198" t="s">
        <v>23</v>
      </c>
    </row>
    <row r="20" spans="1:16" s="217" customFormat="1" ht="131.25" x14ac:dyDescent="0.3">
      <c r="A20" s="300" t="s">
        <v>222</v>
      </c>
      <c r="B20" s="423" t="s">
        <v>902</v>
      </c>
      <c r="C20" s="286"/>
      <c r="D20" s="301"/>
      <c r="E20" s="196" t="s">
        <v>899</v>
      </c>
      <c r="F20" s="372" t="s">
        <v>462</v>
      </c>
      <c r="G20" s="302" t="s">
        <v>122</v>
      </c>
      <c r="H20" s="447" t="s">
        <v>900</v>
      </c>
      <c r="I20" s="451" t="s">
        <v>503</v>
      </c>
      <c r="J20" s="219"/>
      <c r="K20" s="196"/>
      <c r="L20" s="305" t="s">
        <v>903</v>
      </c>
      <c r="M20" s="284"/>
      <c r="N20" s="286" t="s">
        <v>23</v>
      </c>
      <c r="O20" s="286" t="s">
        <v>23</v>
      </c>
      <c r="P20" s="198" t="s">
        <v>23</v>
      </c>
    </row>
    <row r="21" spans="1:16" s="217" customFormat="1" ht="132" thickBot="1" x14ac:dyDescent="0.35">
      <c r="A21" s="300" t="s">
        <v>223</v>
      </c>
      <c r="B21" s="454" t="s">
        <v>904</v>
      </c>
      <c r="C21" s="282"/>
      <c r="D21" s="306"/>
      <c r="E21" s="196" t="s">
        <v>905</v>
      </c>
      <c r="F21" s="372" t="s">
        <v>462</v>
      </c>
      <c r="G21" s="302" t="s">
        <v>122</v>
      </c>
      <c r="H21" s="447" t="s">
        <v>900</v>
      </c>
      <c r="I21" s="451" t="s">
        <v>503</v>
      </c>
      <c r="J21" s="196"/>
      <c r="K21" s="196"/>
      <c r="L21" s="225" t="s">
        <v>906</v>
      </c>
      <c r="M21" s="307"/>
      <c r="N21" s="196"/>
      <c r="O21" s="198" t="s">
        <v>23</v>
      </c>
      <c r="P21" s="198" t="s">
        <v>23</v>
      </c>
    </row>
    <row r="22" spans="1:16" s="217" customFormat="1" ht="132" thickBot="1" x14ac:dyDescent="0.35">
      <c r="A22" s="300" t="s">
        <v>224</v>
      </c>
      <c r="B22" s="465" t="s">
        <v>907</v>
      </c>
      <c r="C22" s="282"/>
      <c r="D22" s="306"/>
      <c r="E22" s="196" t="s">
        <v>899</v>
      </c>
      <c r="F22" s="372" t="s">
        <v>462</v>
      </c>
      <c r="G22" s="302" t="s">
        <v>122</v>
      </c>
      <c r="H22" s="447" t="s">
        <v>900</v>
      </c>
      <c r="I22" s="451" t="s">
        <v>503</v>
      </c>
      <c r="J22" s="196"/>
      <c r="K22" s="196"/>
      <c r="L22" s="227">
        <v>20000</v>
      </c>
      <c r="M22" s="307" t="s">
        <v>23</v>
      </c>
      <c r="N22" s="307" t="s">
        <v>23</v>
      </c>
      <c r="O22" s="307" t="s">
        <v>23</v>
      </c>
      <c r="P22" s="307" t="s">
        <v>23</v>
      </c>
    </row>
    <row r="23" spans="1:16" s="217" customFormat="1" ht="131.25" x14ac:dyDescent="0.3">
      <c r="A23" s="300" t="s">
        <v>225</v>
      </c>
      <c r="B23" s="244" t="s">
        <v>908</v>
      </c>
      <c r="C23" s="282"/>
      <c r="D23" s="306"/>
      <c r="E23" s="196" t="s">
        <v>899</v>
      </c>
      <c r="F23" s="372" t="s">
        <v>462</v>
      </c>
      <c r="G23" s="302" t="s">
        <v>122</v>
      </c>
      <c r="H23" s="447" t="s">
        <v>900</v>
      </c>
      <c r="I23" s="451" t="s">
        <v>503</v>
      </c>
      <c r="J23" s="196"/>
      <c r="K23" s="196"/>
      <c r="L23" s="227" t="s">
        <v>909</v>
      </c>
      <c r="M23" s="307"/>
      <c r="N23" s="307" t="s">
        <v>23</v>
      </c>
      <c r="O23" s="307" t="s">
        <v>23</v>
      </c>
      <c r="P23" s="307" t="s">
        <v>23</v>
      </c>
    </row>
    <row r="24" spans="1:16" s="217" customFormat="1" ht="18.75" x14ac:dyDescent="0.3">
      <c r="A24" s="198"/>
      <c r="B24" s="196"/>
      <c r="C24" s="282"/>
      <c r="D24" s="306"/>
      <c r="E24" s="196"/>
      <c r="F24" s="283"/>
      <c r="G24" s="302"/>
      <c r="H24" s="196"/>
      <c r="I24" s="234"/>
      <c r="J24" s="196"/>
      <c r="K24" s="196"/>
      <c r="L24" s="227"/>
      <c r="M24" s="307"/>
      <c r="N24" s="307" t="s">
        <v>23</v>
      </c>
      <c r="O24" s="307" t="s">
        <v>23</v>
      </c>
      <c r="P24" s="307" t="s">
        <v>23</v>
      </c>
    </row>
    <row r="25" spans="1:16" s="217" customFormat="1" ht="18.75" x14ac:dyDescent="0.3">
      <c r="A25" s="198"/>
      <c r="B25" s="196"/>
      <c r="C25" s="282"/>
      <c r="D25" s="306"/>
      <c r="E25" s="196"/>
      <c r="F25" s="283"/>
      <c r="G25" s="302"/>
      <c r="H25" s="196"/>
      <c r="I25" s="234"/>
      <c r="J25" s="196"/>
      <c r="K25" s="196"/>
      <c r="L25" s="227"/>
      <c r="M25" s="307" t="s">
        <v>23</v>
      </c>
      <c r="N25" s="307" t="s">
        <v>23</v>
      </c>
      <c r="O25" s="307" t="s">
        <v>23</v>
      </c>
      <c r="P25" s="307" t="s">
        <v>23</v>
      </c>
    </row>
    <row r="26" spans="1:16" s="217" customFormat="1" ht="18.75" x14ac:dyDescent="0.3">
      <c r="A26" s="198"/>
      <c r="B26" s="196"/>
      <c r="C26" s="282"/>
      <c r="D26" s="306"/>
      <c r="E26" s="196"/>
      <c r="F26" s="283"/>
      <c r="G26" s="302"/>
      <c r="H26" s="196"/>
      <c r="I26" s="234"/>
      <c r="J26" s="196"/>
      <c r="K26" s="196"/>
      <c r="L26" s="227"/>
      <c r="M26" s="307" t="s">
        <v>23</v>
      </c>
      <c r="N26" s="307" t="s">
        <v>23</v>
      </c>
      <c r="O26" s="307" t="s">
        <v>23</v>
      </c>
      <c r="P26" s="307" t="s">
        <v>23</v>
      </c>
    </row>
    <row r="27" spans="1:16" s="217" customFormat="1" ht="18.75" x14ac:dyDescent="0.3">
      <c r="A27" s="198"/>
      <c r="B27" s="196"/>
      <c r="C27" s="282"/>
      <c r="D27" s="306"/>
      <c r="E27" s="196"/>
      <c r="F27" s="283"/>
      <c r="G27" s="302"/>
      <c r="H27" s="196"/>
      <c r="I27" s="234"/>
      <c r="J27" s="196"/>
      <c r="K27" s="196"/>
      <c r="L27" s="227"/>
      <c r="M27" s="307" t="s">
        <v>23</v>
      </c>
      <c r="N27" s="307" t="s">
        <v>23</v>
      </c>
      <c r="O27" s="307" t="s">
        <v>23</v>
      </c>
      <c r="P27" s="307" t="s">
        <v>23</v>
      </c>
    </row>
    <row r="28" spans="1:16" s="217" customFormat="1" ht="18.75" x14ac:dyDescent="0.3">
      <c r="A28" s="198"/>
      <c r="B28" s="196"/>
      <c r="C28" s="282"/>
      <c r="D28" s="306"/>
      <c r="E28" s="196"/>
      <c r="F28" s="283"/>
      <c r="G28" s="302"/>
      <c r="H28" s="196"/>
      <c r="I28" s="234"/>
      <c r="J28" s="196"/>
      <c r="K28" s="196"/>
      <c r="L28" s="227"/>
      <c r="M28" s="307" t="s">
        <v>23</v>
      </c>
      <c r="N28" s="307" t="s">
        <v>23</v>
      </c>
      <c r="O28" s="307" t="s">
        <v>23</v>
      </c>
      <c r="P28" s="307" t="s">
        <v>23</v>
      </c>
    </row>
    <row r="29" spans="1:16" s="217" customFormat="1" ht="18.75" x14ac:dyDescent="0.3">
      <c r="A29" s="198"/>
      <c r="B29" s="196"/>
      <c r="C29" s="282"/>
      <c r="D29" s="306"/>
      <c r="E29" s="196"/>
      <c r="F29" s="283"/>
      <c r="G29" s="302"/>
      <c r="H29" s="196"/>
      <c r="I29" s="234"/>
      <c r="J29" s="196"/>
      <c r="K29" s="196"/>
      <c r="L29" s="227"/>
      <c r="M29" s="307" t="s">
        <v>23</v>
      </c>
      <c r="N29" s="307" t="s">
        <v>23</v>
      </c>
      <c r="O29" s="307" t="s">
        <v>23</v>
      </c>
      <c r="P29" s="307" t="s">
        <v>23</v>
      </c>
    </row>
    <row r="30" spans="1:16" s="194" customFormat="1" ht="18.75" x14ac:dyDescent="0.3">
      <c r="A30" s="198"/>
      <c r="B30" s="186"/>
      <c r="C30" s="186"/>
      <c r="D30" s="220"/>
      <c r="E30" s="200"/>
      <c r="F30" s="186"/>
      <c r="G30" s="200"/>
      <c r="H30" s="200"/>
      <c r="I30" s="200"/>
      <c r="J30" s="200"/>
      <c r="K30" s="200"/>
      <c r="L30" s="303"/>
      <c r="M30" s="193" t="s">
        <v>24</v>
      </c>
      <c r="N30" s="186" t="s">
        <v>24</v>
      </c>
      <c r="O30" s="186" t="s">
        <v>24</v>
      </c>
      <c r="P30" s="185" t="s">
        <v>23</v>
      </c>
    </row>
    <row r="31" spans="1:16" s="217" customFormat="1" ht="18.75" x14ac:dyDescent="0.3">
      <c r="A31" s="317" t="s">
        <v>48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9"/>
    </row>
    <row r="32" spans="1:16" s="194" customFormat="1" ht="131.25" x14ac:dyDescent="0.3">
      <c r="A32" s="300" t="s">
        <v>277</v>
      </c>
      <c r="B32" s="454" t="s">
        <v>910</v>
      </c>
      <c r="C32" s="186" t="s">
        <v>23</v>
      </c>
      <c r="D32" s="308" t="s">
        <v>23</v>
      </c>
      <c r="E32" s="200" t="s">
        <v>911</v>
      </c>
      <c r="F32" s="372" t="s">
        <v>462</v>
      </c>
      <c r="G32" s="200" t="s">
        <v>122</v>
      </c>
      <c r="H32" s="186"/>
      <c r="I32" s="186"/>
      <c r="J32" s="186"/>
      <c r="K32" s="186"/>
      <c r="L32" s="316" t="s">
        <v>912</v>
      </c>
      <c r="M32" s="310" t="s">
        <v>23</v>
      </c>
      <c r="N32" s="200" t="s">
        <v>23</v>
      </c>
      <c r="O32" s="185" t="s">
        <v>23</v>
      </c>
      <c r="P32" s="185" t="s">
        <v>23</v>
      </c>
    </row>
    <row r="33" spans="1:16" s="217" customFormat="1" ht="131.25" x14ac:dyDescent="0.3">
      <c r="A33" s="300" t="s">
        <v>226</v>
      </c>
      <c r="B33" s="447" t="s">
        <v>917</v>
      </c>
      <c r="C33" s="286"/>
      <c r="D33" s="301"/>
      <c r="E33" s="428" t="s">
        <v>913</v>
      </c>
      <c r="F33" s="372" t="s">
        <v>462</v>
      </c>
      <c r="G33" s="428" t="s">
        <v>122</v>
      </c>
      <c r="H33" s="447" t="s">
        <v>915</v>
      </c>
      <c r="I33" s="222" t="s">
        <v>369</v>
      </c>
      <c r="J33" s="304"/>
      <c r="K33" s="196"/>
      <c r="L33" s="305" t="s">
        <v>914</v>
      </c>
      <c r="M33" s="284"/>
      <c r="N33" s="286"/>
      <c r="O33" s="286" t="s">
        <v>23</v>
      </c>
      <c r="P33" s="198" t="s">
        <v>23</v>
      </c>
    </row>
    <row r="34" spans="1:16" s="217" customFormat="1" ht="131.25" x14ac:dyDescent="0.3">
      <c r="A34" s="300" t="s">
        <v>278</v>
      </c>
      <c r="B34" s="447" t="s">
        <v>916</v>
      </c>
      <c r="C34" s="286"/>
      <c r="D34" s="301"/>
      <c r="E34" s="428" t="s">
        <v>918</v>
      </c>
      <c r="F34" s="372" t="s">
        <v>462</v>
      </c>
      <c r="G34" s="428" t="s">
        <v>122</v>
      </c>
      <c r="H34" s="447" t="s">
        <v>925</v>
      </c>
      <c r="I34" s="222" t="s">
        <v>369</v>
      </c>
      <c r="J34" s="304"/>
      <c r="K34" s="196"/>
      <c r="L34" s="305">
        <v>540152.34</v>
      </c>
      <c r="M34" s="284"/>
      <c r="N34" s="284"/>
      <c r="O34" s="284"/>
      <c r="P34" s="284"/>
    </row>
    <row r="35" spans="1:16" s="217" customFormat="1" ht="131.25" x14ac:dyDescent="0.3">
      <c r="A35" s="300" t="s">
        <v>227</v>
      </c>
      <c r="B35" s="447" t="s">
        <v>919</v>
      </c>
      <c r="C35" s="286"/>
      <c r="D35" s="301"/>
      <c r="E35" s="428" t="s">
        <v>920</v>
      </c>
      <c r="F35" s="372" t="s">
        <v>462</v>
      </c>
      <c r="G35" s="428" t="s">
        <v>122</v>
      </c>
      <c r="H35" s="447" t="s">
        <v>921</v>
      </c>
      <c r="I35" s="222" t="s">
        <v>369</v>
      </c>
      <c r="J35" s="304"/>
      <c r="K35" s="196"/>
      <c r="L35" s="305" t="s">
        <v>922</v>
      </c>
      <c r="M35" s="284"/>
      <c r="N35" s="284" t="s">
        <v>23</v>
      </c>
      <c r="O35" s="284" t="s">
        <v>23</v>
      </c>
      <c r="P35" s="284" t="s">
        <v>23</v>
      </c>
    </row>
    <row r="36" spans="1:16" s="217" customFormat="1" ht="131.25" x14ac:dyDescent="0.3">
      <c r="A36" s="300" t="s">
        <v>228</v>
      </c>
      <c r="B36" s="447" t="s">
        <v>923</v>
      </c>
      <c r="C36" s="286"/>
      <c r="D36" s="301"/>
      <c r="E36" s="428" t="s">
        <v>924</v>
      </c>
      <c r="F36" s="372" t="s">
        <v>462</v>
      </c>
      <c r="G36" s="428" t="s">
        <v>122</v>
      </c>
      <c r="H36" s="447" t="s">
        <v>921</v>
      </c>
      <c r="I36" s="222" t="s">
        <v>369</v>
      </c>
      <c r="J36" s="304"/>
      <c r="K36" s="196"/>
      <c r="L36" s="305" t="s">
        <v>926</v>
      </c>
      <c r="M36" s="284"/>
      <c r="N36" s="284"/>
      <c r="O36" s="284"/>
      <c r="P36" s="284" t="s">
        <v>23</v>
      </c>
    </row>
    <row r="37" spans="1:16" s="217" customFormat="1" ht="131.25" x14ac:dyDescent="0.3">
      <c r="A37" s="300" t="s">
        <v>229</v>
      </c>
      <c r="B37" s="447" t="s">
        <v>927</v>
      </c>
      <c r="C37" s="286"/>
      <c r="D37" s="301"/>
      <c r="E37" s="428" t="s">
        <v>928</v>
      </c>
      <c r="F37" s="372" t="s">
        <v>462</v>
      </c>
      <c r="G37" s="428" t="s">
        <v>122</v>
      </c>
      <c r="H37" s="447" t="s">
        <v>929</v>
      </c>
      <c r="I37" s="222" t="s">
        <v>369</v>
      </c>
      <c r="J37" s="304"/>
      <c r="K37" s="196"/>
      <c r="L37" s="305" t="s">
        <v>930</v>
      </c>
      <c r="M37" s="284"/>
      <c r="N37" s="284" t="s">
        <v>23</v>
      </c>
      <c r="O37" s="284" t="s">
        <v>23</v>
      </c>
      <c r="P37" s="284" t="s">
        <v>23</v>
      </c>
    </row>
    <row r="38" spans="1:16" s="217" customFormat="1" ht="131.25" x14ac:dyDescent="0.3">
      <c r="A38" s="300" t="s">
        <v>230</v>
      </c>
      <c r="B38" s="447" t="s">
        <v>931</v>
      </c>
      <c r="C38" s="286"/>
      <c r="D38" s="301"/>
      <c r="E38" s="196" t="s">
        <v>932</v>
      </c>
      <c r="F38" s="372" t="s">
        <v>462</v>
      </c>
      <c r="G38" s="428" t="s">
        <v>122</v>
      </c>
      <c r="H38" s="447" t="s">
        <v>934</v>
      </c>
      <c r="I38" s="222" t="s">
        <v>369</v>
      </c>
      <c r="J38" s="304"/>
      <c r="K38" s="196"/>
      <c r="L38" s="305" t="s">
        <v>933</v>
      </c>
      <c r="M38" s="284"/>
      <c r="N38" s="284"/>
      <c r="O38" s="284"/>
      <c r="P38" s="284"/>
    </row>
    <row r="39" spans="1:16" s="217" customFormat="1" ht="131.25" x14ac:dyDescent="0.3">
      <c r="A39" s="300" t="s">
        <v>231</v>
      </c>
      <c r="B39" s="447" t="s">
        <v>935</v>
      </c>
      <c r="C39" s="186"/>
      <c r="D39" s="220"/>
      <c r="E39" s="200" t="s">
        <v>936</v>
      </c>
      <c r="F39" s="372" t="s">
        <v>462</v>
      </c>
      <c r="G39" s="428" t="s">
        <v>122</v>
      </c>
      <c r="H39" s="447" t="s">
        <v>934</v>
      </c>
      <c r="I39" s="222" t="s">
        <v>369</v>
      </c>
      <c r="J39" s="200"/>
      <c r="K39" s="200"/>
      <c r="L39" s="303" t="s">
        <v>937</v>
      </c>
      <c r="M39" s="193"/>
      <c r="N39" s="186"/>
      <c r="O39" s="186"/>
      <c r="P39" s="185"/>
    </row>
    <row r="40" spans="1:16" s="217" customFormat="1" ht="131.25" x14ac:dyDescent="0.3">
      <c r="A40" s="300" t="s">
        <v>232</v>
      </c>
      <c r="B40" s="447" t="s">
        <v>941</v>
      </c>
      <c r="C40" s="186"/>
      <c r="D40" s="220"/>
      <c r="E40" s="200" t="s">
        <v>938</v>
      </c>
      <c r="F40" s="372" t="s">
        <v>462</v>
      </c>
      <c r="G40" s="428" t="s">
        <v>122</v>
      </c>
      <c r="H40" s="447" t="s">
        <v>939</v>
      </c>
      <c r="I40" s="222" t="s">
        <v>369</v>
      </c>
      <c r="J40" s="200"/>
      <c r="K40" s="200"/>
      <c r="L40" s="303" t="s">
        <v>940</v>
      </c>
      <c r="M40" s="193"/>
      <c r="N40" s="186"/>
      <c r="O40" s="186"/>
      <c r="P40" s="185"/>
    </row>
    <row r="41" spans="1:16" s="217" customFormat="1" ht="131.25" x14ac:dyDescent="0.3">
      <c r="A41" s="300" t="s">
        <v>233</v>
      </c>
      <c r="B41" s="447" t="s">
        <v>942</v>
      </c>
      <c r="C41" s="300"/>
      <c r="D41" s="311"/>
      <c r="E41" s="312" t="s">
        <v>943</v>
      </c>
      <c r="F41" s="372" t="s">
        <v>462</v>
      </c>
      <c r="G41" s="428" t="s">
        <v>122</v>
      </c>
      <c r="H41" s="447" t="s">
        <v>944</v>
      </c>
      <c r="I41" s="222" t="s">
        <v>369</v>
      </c>
      <c r="J41" s="312"/>
      <c r="K41" s="300"/>
      <c r="L41" s="229" t="s">
        <v>945</v>
      </c>
      <c r="M41" s="229"/>
      <c r="N41" s="229"/>
      <c r="O41" s="229"/>
      <c r="P41" s="229"/>
    </row>
    <row r="42" spans="1:16" s="217" customFormat="1" ht="18.75" x14ac:dyDescent="0.3">
      <c r="A42" s="231"/>
      <c r="B42" s="300"/>
      <c r="C42" s="300"/>
      <c r="D42" s="311"/>
      <c r="E42" s="312"/>
      <c r="F42" s="313"/>
      <c r="G42" s="312"/>
      <c r="H42" s="300"/>
      <c r="I42" s="300"/>
      <c r="J42" s="312"/>
      <c r="K42" s="300"/>
      <c r="L42" s="229"/>
      <c r="M42" s="229"/>
      <c r="N42" s="229"/>
      <c r="O42" s="229"/>
      <c r="P42" s="229"/>
    </row>
    <row r="43" spans="1:16" s="217" customFormat="1" ht="1.5" customHeight="1" x14ac:dyDescent="0.3">
      <c r="A43" s="231"/>
      <c r="B43" s="300"/>
      <c r="C43" s="300"/>
      <c r="D43" s="311"/>
      <c r="E43" s="312"/>
      <c r="F43" s="313"/>
      <c r="G43" s="312"/>
      <c r="H43" s="300"/>
      <c r="I43" s="300"/>
      <c r="J43" s="312"/>
      <c r="K43" s="300"/>
      <c r="L43" s="229"/>
      <c r="M43" s="229"/>
      <c r="N43" s="229"/>
      <c r="O43" s="229"/>
      <c r="P43" s="229" t="s">
        <v>23</v>
      </c>
    </row>
    <row r="44" spans="1:16" s="217" customFormat="1" ht="18.75" hidden="1" x14ac:dyDescent="0.3">
      <c r="A44" s="231"/>
      <c r="B44" s="300"/>
      <c r="C44" s="300"/>
      <c r="D44" s="311"/>
      <c r="E44" s="312"/>
      <c r="F44" s="313"/>
      <c r="G44" s="312"/>
      <c r="H44" s="300"/>
      <c r="I44" s="300"/>
      <c r="J44" s="312"/>
      <c r="K44" s="300"/>
      <c r="L44" s="229"/>
      <c r="M44" s="229"/>
      <c r="N44" s="229"/>
      <c r="O44" s="229"/>
      <c r="P44" s="229" t="s">
        <v>23</v>
      </c>
    </row>
    <row r="45" spans="1:16" s="217" customFormat="1" ht="3.75" hidden="1" customHeight="1" x14ac:dyDescent="0.3">
      <c r="A45" s="231"/>
      <c r="B45" s="300"/>
      <c r="C45" s="300"/>
      <c r="D45" s="311"/>
      <c r="E45" s="312"/>
      <c r="F45" s="313"/>
      <c r="G45" s="312"/>
      <c r="H45" s="300"/>
      <c r="I45" s="300"/>
      <c r="J45" s="300"/>
      <c r="K45" s="300"/>
      <c r="L45" s="229"/>
      <c r="M45" s="314"/>
      <c r="N45" s="314"/>
      <c r="O45" s="314"/>
      <c r="P45" s="314"/>
    </row>
    <row r="46" spans="1:16" s="217" customFormat="1" ht="18.75" hidden="1" x14ac:dyDescent="0.3">
      <c r="A46" s="231"/>
      <c r="B46" s="300"/>
      <c r="C46" s="300"/>
      <c r="D46" s="311"/>
      <c r="E46" s="312"/>
      <c r="F46" s="313"/>
      <c r="G46" s="312"/>
      <c r="H46" s="300"/>
      <c r="I46" s="300"/>
      <c r="J46" s="300"/>
      <c r="K46" s="300"/>
      <c r="L46" s="229"/>
      <c r="M46" s="314"/>
      <c r="N46" s="314"/>
      <c r="O46" s="314"/>
      <c r="P46" s="314" t="s">
        <v>23</v>
      </c>
    </row>
    <row r="47" spans="1:16" s="327" customFormat="1" ht="17.25" hidden="1" customHeight="1" x14ac:dyDescent="0.25">
      <c r="A47" s="198"/>
      <c r="B47" s="320"/>
      <c r="C47" s="326"/>
      <c r="D47" s="306"/>
      <c r="E47" s="196"/>
      <c r="F47" s="283"/>
      <c r="G47" s="302"/>
      <c r="H47" s="196"/>
      <c r="I47" s="234"/>
      <c r="J47" s="196"/>
      <c r="K47" s="196"/>
      <c r="L47" s="227"/>
      <c r="M47" s="307"/>
      <c r="N47" s="307"/>
      <c r="O47" s="307"/>
      <c r="P47" s="307"/>
    </row>
    <row r="48" spans="1:16" s="217" customFormat="1" ht="13.5" hidden="1" customHeight="1" x14ac:dyDescent="0.3">
      <c r="A48" s="342" t="s">
        <v>69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4"/>
    </row>
    <row r="49" spans="1:16" s="244" customFormat="1" ht="18.75" hidden="1" x14ac:dyDescent="0.3">
      <c r="A49" s="315"/>
      <c r="B49" s="300"/>
      <c r="C49" s="300"/>
      <c r="D49" s="306"/>
      <c r="E49" s="312"/>
      <c r="F49" s="313"/>
      <c r="G49" s="312"/>
      <c r="H49" s="312"/>
      <c r="I49" s="300"/>
      <c r="J49" s="312"/>
      <c r="K49" s="328"/>
      <c r="L49" s="325"/>
      <c r="M49" s="229"/>
      <c r="N49" s="300"/>
      <c r="O49" s="315" t="s">
        <v>24</v>
      </c>
      <c r="P49" s="315" t="s">
        <v>23</v>
      </c>
    </row>
    <row r="50" spans="1:16" s="244" customFormat="1" ht="18.75" hidden="1" x14ac:dyDescent="0.3">
      <c r="A50" s="315"/>
      <c r="B50" s="329"/>
      <c r="C50" s="329"/>
      <c r="D50" s="330"/>
      <c r="E50" s="331"/>
      <c r="F50" s="332"/>
      <c r="G50" s="331"/>
      <c r="H50" s="331"/>
      <c r="I50" s="329"/>
      <c r="J50" s="331"/>
      <c r="K50" s="333"/>
      <c r="L50" s="334"/>
      <c r="M50" s="335"/>
      <c r="N50" s="329"/>
      <c r="O50" s="336"/>
      <c r="P50" s="336"/>
    </row>
    <row r="51" spans="1:16" s="244" customFormat="1" ht="18.75" hidden="1" x14ac:dyDescent="0.3">
      <c r="A51" s="315"/>
      <c r="B51" s="300"/>
      <c r="C51" s="300"/>
      <c r="D51" s="306"/>
      <c r="E51" s="312"/>
      <c r="F51" s="313"/>
      <c r="G51" s="312"/>
      <c r="H51" s="312"/>
      <c r="I51" s="300"/>
      <c r="J51" s="312"/>
      <c r="K51" s="328"/>
      <c r="L51" s="337"/>
      <c r="M51" s="229"/>
      <c r="N51" s="300"/>
      <c r="O51" s="315"/>
      <c r="P51" s="315"/>
    </row>
    <row r="52" spans="1:16" s="244" customFormat="1" ht="18.75" hidden="1" x14ac:dyDescent="0.3">
      <c r="A52" s="315"/>
      <c r="B52" s="300"/>
      <c r="C52" s="300"/>
      <c r="D52" s="306"/>
      <c r="E52" s="312"/>
      <c r="F52" s="313"/>
      <c r="G52" s="312"/>
      <c r="H52" s="312"/>
      <c r="I52" s="300"/>
      <c r="J52" s="312"/>
      <c r="K52" s="338"/>
      <c r="L52" s="300"/>
      <c r="M52" s="339" t="s">
        <v>24</v>
      </c>
      <c r="N52" s="300" t="s">
        <v>24</v>
      </c>
      <c r="O52" s="315" t="s">
        <v>24</v>
      </c>
      <c r="P52" s="315" t="s">
        <v>23</v>
      </c>
    </row>
    <row r="53" spans="1:16" s="244" customFormat="1" ht="18.75" hidden="1" x14ac:dyDescent="0.3">
      <c r="A53" s="315"/>
      <c r="B53" s="300"/>
      <c r="C53" s="300"/>
      <c r="D53" s="306"/>
      <c r="E53" s="312"/>
      <c r="F53" s="313"/>
      <c r="G53" s="312"/>
      <c r="H53" s="312"/>
      <c r="I53" s="300"/>
      <c r="J53" s="312"/>
      <c r="K53" s="328"/>
      <c r="L53" s="300"/>
      <c r="M53" s="229"/>
      <c r="N53" s="300"/>
      <c r="O53" s="315"/>
      <c r="P53" s="315"/>
    </row>
    <row r="54" spans="1:16" s="244" customFormat="1" ht="18.75" hidden="1" x14ac:dyDescent="0.3">
      <c r="A54" s="315"/>
      <c r="B54" s="300"/>
      <c r="C54" s="300"/>
      <c r="D54" s="306"/>
      <c r="E54" s="312"/>
      <c r="F54" s="313"/>
      <c r="G54" s="312"/>
      <c r="H54" s="312"/>
      <c r="I54" s="300"/>
      <c r="J54" s="312"/>
      <c r="K54" s="328"/>
      <c r="L54" s="300"/>
      <c r="M54" s="229"/>
      <c r="N54" s="300"/>
      <c r="O54" s="315"/>
      <c r="P54" s="315"/>
    </row>
    <row r="55" spans="1:16" s="244" customFormat="1" ht="18.75" hidden="1" x14ac:dyDescent="0.3">
      <c r="A55" s="315"/>
      <c r="B55" s="300"/>
      <c r="C55" s="300"/>
      <c r="D55" s="306"/>
      <c r="E55" s="312"/>
      <c r="F55" s="313"/>
      <c r="G55" s="312"/>
      <c r="H55" s="312"/>
      <c r="I55" s="300"/>
      <c r="J55" s="312"/>
      <c r="K55" s="328"/>
      <c r="L55" s="300"/>
      <c r="M55" s="229"/>
      <c r="N55" s="300"/>
      <c r="O55" s="315"/>
      <c r="P55" s="315"/>
    </row>
    <row r="56" spans="1:16" s="244" customFormat="1" ht="18.75" hidden="1" x14ac:dyDescent="0.3">
      <c r="A56" s="315"/>
      <c r="B56" s="300"/>
      <c r="C56" s="300"/>
      <c r="D56" s="306"/>
      <c r="E56" s="312"/>
      <c r="F56" s="313"/>
      <c r="G56" s="312"/>
      <c r="H56" s="312"/>
      <c r="I56" s="300"/>
      <c r="J56" s="312"/>
      <c r="K56" s="328"/>
      <c r="L56" s="300"/>
      <c r="M56" s="229"/>
      <c r="N56" s="300"/>
      <c r="O56" s="315"/>
      <c r="P56" s="315"/>
    </row>
    <row r="57" spans="1:16" s="244" customFormat="1" ht="18" hidden="1" customHeight="1" x14ac:dyDescent="0.3">
      <c r="A57" s="315"/>
      <c r="B57" s="300"/>
      <c r="C57" s="300"/>
      <c r="D57" s="306"/>
      <c r="E57" s="312"/>
      <c r="F57" s="313"/>
      <c r="G57" s="312"/>
      <c r="H57" s="312"/>
      <c r="I57" s="300"/>
      <c r="J57" s="312"/>
      <c r="K57" s="328"/>
      <c r="L57" s="300"/>
      <c r="M57" s="229"/>
      <c r="N57" s="300"/>
      <c r="O57" s="315"/>
      <c r="P57" s="315"/>
    </row>
    <row r="58" spans="1:16" s="217" customFormat="1" ht="18.75" hidden="1" x14ac:dyDescent="0.3">
      <c r="A58" s="340" t="s">
        <v>74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2"/>
    </row>
    <row r="59" spans="1:16" s="194" customFormat="1" ht="18.75" hidden="1" x14ac:dyDescent="0.3">
      <c r="A59" s="185"/>
      <c r="B59" s="186"/>
      <c r="C59" s="186"/>
      <c r="D59" s="220"/>
      <c r="E59" s="200"/>
      <c r="F59" s="186"/>
      <c r="G59" s="200"/>
      <c r="H59" s="200"/>
      <c r="I59" s="200"/>
      <c r="J59" s="200"/>
      <c r="K59" s="200"/>
      <c r="L59" s="303"/>
      <c r="M59" s="193"/>
      <c r="N59" s="186"/>
      <c r="O59" s="186"/>
      <c r="P59" s="185"/>
    </row>
    <row r="60" spans="1:16" s="194" customFormat="1" ht="18.75" hidden="1" x14ac:dyDescent="0.3">
      <c r="A60" s="185"/>
      <c r="B60" s="186"/>
      <c r="C60" s="186"/>
      <c r="D60" s="220"/>
      <c r="E60" s="200"/>
      <c r="F60" s="186"/>
      <c r="G60" s="200"/>
      <c r="H60" s="200"/>
      <c r="I60" s="200"/>
      <c r="J60" s="200"/>
      <c r="K60" s="200"/>
      <c r="L60" s="303"/>
      <c r="M60" s="193"/>
      <c r="N60" s="186"/>
      <c r="O60" s="186"/>
      <c r="P60" s="185"/>
    </row>
    <row r="61" spans="1:16" s="194" customFormat="1" ht="18.75" hidden="1" x14ac:dyDescent="0.3">
      <c r="A61" s="185"/>
      <c r="B61" s="186"/>
      <c r="C61" s="186"/>
      <c r="D61" s="220"/>
      <c r="E61" s="200"/>
      <c r="F61" s="186"/>
      <c r="G61" s="200"/>
      <c r="H61" s="200"/>
      <c r="I61" s="200"/>
      <c r="J61" s="200"/>
      <c r="K61" s="200"/>
      <c r="L61" s="303"/>
      <c r="M61" s="193"/>
      <c r="N61" s="186"/>
      <c r="O61" s="186"/>
      <c r="P61" s="185" t="s">
        <v>23</v>
      </c>
    </row>
    <row r="62" spans="1:16" s="194" customFormat="1" ht="1.5" hidden="1" customHeight="1" x14ac:dyDescent="0.3">
      <c r="A62" s="185"/>
      <c r="B62" s="186"/>
      <c r="C62" s="186"/>
      <c r="D62" s="220"/>
      <c r="E62" s="200"/>
      <c r="F62" s="186"/>
      <c r="G62" s="200"/>
      <c r="H62" s="200"/>
      <c r="I62" s="200"/>
      <c r="J62" s="200"/>
      <c r="K62" s="200"/>
      <c r="L62" s="303"/>
      <c r="M62" s="193"/>
      <c r="N62" s="186"/>
      <c r="O62" s="186"/>
      <c r="P62" s="185" t="s">
        <v>23</v>
      </c>
    </row>
    <row r="63" spans="1:16" s="194" customFormat="1" ht="18.75" hidden="1" x14ac:dyDescent="0.3">
      <c r="A63" s="185"/>
      <c r="B63" s="186"/>
      <c r="C63" s="186"/>
      <c r="D63" s="220"/>
      <c r="E63" s="200"/>
      <c r="F63" s="186"/>
      <c r="G63" s="200"/>
      <c r="H63" s="200"/>
      <c r="I63" s="200"/>
      <c r="J63" s="200"/>
      <c r="K63" s="200"/>
      <c r="L63" s="303"/>
      <c r="M63" s="193"/>
      <c r="N63" s="186"/>
      <c r="O63" s="186"/>
      <c r="P63" s="185" t="s">
        <v>23</v>
      </c>
    </row>
    <row r="64" spans="1:16" s="194" customFormat="1" ht="18.75" hidden="1" x14ac:dyDescent="0.3">
      <c r="A64" s="185"/>
      <c r="B64" s="186"/>
      <c r="C64" s="186"/>
      <c r="D64" s="220"/>
      <c r="E64" s="200"/>
      <c r="F64" s="186"/>
      <c r="G64" s="200"/>
      <c r="H64" s="200"/>
      <c r="I64" s="200"/>
      <c r="J64" s="200"/>
      <c r="K64" s="200"/>
      <c r="L64" s="303"/>
      <c r="M64" s="193"/>
      <c r="N64" s="186"/>
      <c r="O64" s="186"/>
      <c r="P64" s="185" t="s">
        <v>23</v>
      </c>
    </row>
    <row r="65" spans="1:16" s="194" customFormat="1" ht="18.75" hidden="1" x14ac:dyDescent="0.3">
      <c r="A65" s="185"/>
      <c r="B65" s="186"/>
      <c r="C65" s="186"/>
      <c r="D65" s="220"/>
      <c r="E65" s="200"/>
      <c r="F65" s="186"/>
      <c r="G65" s="200"/>
      <c r="H65" s="200"/>
      <c r="I65" s="200"/>
      <c r="J65" s="200"/>
      <c r="K65" s="200"/>
      <c r="L65" s="303"/>
      <c r="M65" s="193"/>
      <c r="N65" s="186"/>
      <c r="O65" s="186"/>
      <c r="P65" s="185" t="s">
        <v>23</v>
      </c>
    </row>
    <row r="66" spans="1:16" s="194" customFormat="1" ht="18.75" hidden="1" x14ac:dyDescent="0.3">
      <c r="A66" s="185"/>
      <c r="B66" s="186"/>
      <c r="C66" s="186"/>
      <c r="D66" s="220"/>
      <c r="E66" s="200"/>
      <c r="F66" s="186"/>
      <c r="G66" s="200"/>
      <c r="H66" s="200"/>
      <c r="I66" s="200"/>
      <c r="J66" s="200"/>
      <c r="K66" s="200"/>
      <c r="L66" s="303"/>
      <c r="M66" s="193"/>
      <c r="N66" s="186"/>
      <c r="O66" s="186"/>
      <c r="P66" s="185" t="s">
        <v>23</v>
      </c>
    </row>
    <row r="67" spans="1:16" s="194" customFormat="1" ht="18.75" hidden="1" x14ac:dyDescent="0.3">
      <c r="A67" s="185"/>
      <c r="B67" s="186"/>
      <c r="C67" s="186"/>
      <c r="D67" s="220"/>
      <c r="E67" s="200"/>
      <c r="F67" s="186"/>
      <c r="G67" s="200"/>
      <c r="H67" s="200"/>
      <c r="I67" s="200"/>
      <c r="J67" s="200"/>
      <c r="K67" s="200"/>
      <c r="L67" s="303"/>
      <c r="M67" s="193"/>
      <c r="N67" s="186"/>
      <c r="O67" s="186"/>
      <c r="P67" s="185" t="s">
        <v>23</v>
      </c>
    </row>
    <row r="68" spans="1:16" s="194" customFormat="1" ht="18.75" hidden="1" x14ac:dyDescent="0.3">
      <c r="A68" s="185"/>
      <c r="B68" s="186"/>
      <c r="C68" s="186"/>
      <c r="D68" s="220"/>
      <c r="E68" s="200"/>
      <c r="F68" s="186"/>
      <c r="G68" s="200"/>
      <c r="H68" s="200"/>
      <c r="I68" s="200"/>
      <c r="J68" s="200"/>
      <c r="K68" s="200"/>
      <c r="L68" s="303"/>
      <c r="M68" s="193"/>
      <c r="N68" s="186"/>
      <c r="O68" s="186"/>
      <c r="P68" s="185" t="s">
        <v>23</v>
      </c>
    </row>
    <row r="69" spans="1:16" s="194" customFormat="1" ht="18.75" hidden="1" x14ac:dyDescent="0.3">
      <c r="A69" s="185"/>
      <c r="B69" s="186"/>
      <c r="C69" s="186"/>
      <c r="D69" s="220"/>
      <c r="E69" s="200"/>
      <c r="F69" s="186"/>
      <c r="G69" s="200"/>
      <c r="H69" s="200"/>
      <c r="I69" s="200"/>
      <c r="J69" s="200"/>
      <c r="K69" s="200"/>
      <c r="L69" s="303"/>
      <c r="M69" s="193"/>
      <c r="N69" s="186"/>
      <c r="O69" s="186"/>
      <c r="P69" s="185" t="s">
        <v>23</v>
      </c>
    </row>
    <row r="70" spans="1:16" s="194" customFormat="1" ht="18.75" hidden="1" x14ac:dyDescent="0.3">
      <c r="A70" s="185"/>
      <c r="B70" s="186"/>
      <c r="C70" s="186"/>
      <c r="D70" s="220"/>
      <c r="E70" s="200"/>
      <c r="F70" s="186"/>
      <c r="G70" s="200"/>
      <c r="H70" s="200"/>
      <c r="I70" s="200"/>
      <c r="J70" s="200"/>
      <c r="K70" s="200"/>
      <c r="L70" s="303"/>
      <c r="M70" s="193"/>
      <c r="N70" s="186"/>
      <c r="O70" s="186"/>
      <c r="P70" s="185"/>
    </row>
    <row r="71" spans="1:16" s="194" customFormat="1" ht="18.75" hidden="1" x14ac:dyDescent="0.3">
      <c r="A71" s="185"/>
      <c r="B71" s="186"/>
      <c r="C71" s="186"/>
      <c r="D71" s="220"/>
      <c r="E71" s="200"/>
      <c r="F71" s="186"/>
      <c r="G71" s="200"/>
      <c r="H71" s="200"/>
      <c r="I71" s="200"/>
      <c r="J71" s="200"/>
      <c r="K71" s="200"/>
      <c r="L71" s="303"/>
      <c r="M71" s="193"/>
      <c r="N71" s="186"/>
      <c r="O71" s="186"/>
      <c r="P71" s="185"/>
    </row>
    <row r="72" spans="1:16" s="217" customFormat="1" ht="18.75" hidden="1" x14ac:dyDescent="0.3">
      <c r="A72" s="324" t="s">
        <v>209</v>
      </c>
      <c r="B72" s="322"/>
      <c r="C72" s="322"/>
      <c r="D72" s="322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3"/>
    </row>
    <row r="73" spans="1:16" s="194" customFormat="1" ht="18.75" x14ac:dyDescent="0.3">
      <c r="A73" s="185"/>
      <c r="B73" s="186"/>
      <c r="C73" s="186"/>
      <c r="D73" s="220"/>
      <c r="E73" s="200"/>
      <c r="F73" s="186"/>
      <c r="G73" s="200"/>
      <c r="H73" s="200"/>
      <c r="I73" s="200"/>
      <c r="J73" s="200"/>
      <c r="K73" s="200"/>
      <c r="L73" s="316"/>
      <c r="M73" s="193"/>
      <c r="N73" s="186"/>
      <c r="O73" s="186"/>
      <c r="P73" s="186"/>
    </row>
    <row r="74" spans="1:16" s="194" customFormat="1" ht="18.75" x14ac:dyDescent="0.3">
      <c r="A74" s="185"/>
      <c r="B74" s="186"/>
      <c r="C74" s="186"/>
      <c r="D74" s="220"/>
      <c r="E74" s="200"/>
      <c r="F74" s="186"/>
      <c r="G74" s="200"/>
      <c r="H74" s="200"/>
      <c r="I74" s="200"/>
      <c r="J74" s="200"/>
      <c r="K74" s="200"/>
      <c r="L74" s="316"/>
      <c r="M74" s="193"/>
      <c r="N74" s="186"/>
      <c r="O74" s="186"/>
      <c r="P74" s="186"/>
    </row>
    <row r="75" spans="1:16" s="194" customFormat="1" ht="18.75" x14ac:dyDescent="0.3">
      <c r="A75" s="185"/>
      <c r="B75" s="186"/>
      <c r="C75" s="186"/>
      <c r="D75" s="220"/>
      <c r="E75" s="200"/>
      <c r="F75" s="186"/>
      <c r="G75" s="200"/>
      <c r="H75" s="200"/>
      <c r="I75" s="200"/>
      <c r="J75" s="200"/>
      <c r="K75" s="200"/>
      <c r="L75" s="316"/>
      <c r="M75" s="193"/>
      <c r="N75" s="186"/>
      <c r="O75" s="186"/>
      <c r="P75" s="186"/>
    </row>
    <row r="76" spans="1:16" s="194" customFormat="1" ht="18.75" x14ac:dyDescent="0.3">
      <c r="A76" s="185"/>
      <c r="B76" s="186"/>
      <c r="C76" s="186"/>
      <c r="D76" s="220"/>
      <c r="E76" s="200"/>
      <c r="F76" s="186"/>
      <c r="G76" s="200"/>
      <c r="H76" s="200"/>
      <c r="I76" s="200"/>
      <c r="J76" s="200"/>
      <c r="K76" s="200"/>
      <c r="L76" s="316"/>
      <c r="M76" s="193" t="s">
        <v>24</v>
      </c>
      <c r="N76" s="186" t="s">
        <v>24</v>
      </c>
      <c r="O76" s="186" t="s">
        <v>24</v>
      </c>
      <c r="P76" s="186" t="s">
        <v>24</v>
      </c>
    </row>
    <row r="77" spans="1:16" s="194" customFormat="1" ht="18.75" x14ac:dyDescent="0.3">
      <c r="A77" s="185"/>
      <c r="B77" s="186"/>
      <c r="C77" s="186"/>
      <c r="D77" s="220"/>
      <c r="E77" s="200"/>
      <c r="F77" s="186"/>
      <c r="G77" s="200"/>
      <c r="H77" s="200"/>
      <c r="I77" s="200"/>
      <c r="J77" s="200"/>
      <c r="K77" s="200"/>
      <c r="L77" s="316"/>
      <c r="M77" s="193" t="s">
        <v>24</v>
      </c>
      <c r="N77" s="186" t="s">
        <v>24</v>
      </c>
      <c r="O77" s="186" t="s">
        <v>24</v>
      </c>
      <c r="P77" s="186" t="s">
        <v>24</v>
      </c>
    </row>
    <row r="78" spans="1:16" s="194" customFormat="1" ht="18.75" x14ac:dyDescent="0.3">
      <c r="A78" s="185"/>
      <c r="B78" s="186"/>
      <c r="C78" s="186"/>
      <c r="D78" s="220"/>
      <c r="E78" s="200"/>
      <c r="F78" s="186"/>
      <c r="G78" s="200"/>
      <c r="H78" s="200"/>
      <c r="I78" s="200"/>
      <c r="J78" s="200"/>
      <c r="K78" s="200"/>
      <c r="L78" s="316"/>
      <c r="M78" s="193"/>
      <c r="N78" s="186"/>
      <c r="O78" s="186"/>
      <c r="P78" s="186"/>
    </row>
    <row r="82" spans="1:16" s="217" customFormat="1" ht="19.5" customHeight="1" x14ac:dyDescent="0.3">
      <c r="A82" s="518"/>
      <c r="B82" s="518"/>
      <c r="C82" s="518"/>
      <c r="D82" s="518"/>
      <c r="E82" s="244"/>
      <c r="G82" s="519"/>
      <c r="H82" s="519"/>
    </row>
    <row r="83" spans="1:16" s="217" customFormat="1" ht="19.5" customHeight="1" x14ac:dyDescent="0.3">
      <c r="A83" s="518"/>
      <c r="B83" s="518"/>
      <c r="C83" s="518"/>
      <c r="D83" s="518"/>
      <c r="E83" s="327"/>
      <c r="G83" s="519"/>
      <c r="H83" s="519"/>
    </row>
    <row r="84" spans="1:16" s="217" customFormat="1" ht="19.5" customHeight="1" x14ac:dyDescent="0.3">
      <c r="A84" s="518"/>
      <c r="B84" s="518"/>
      <c r="C84" s="518"/>
      <c r="D84" s="518"/>
      <c r="E84" s="327"/>
      <c r="F84" s="363"/>
      <c r="G84" s="519"/>
      <c r="H84" s="519"/>
      <c r="O84" s="519"/>
      <c r="P84" s="519"/>
    </row>
  </sheetData>
  <autoFilter ref="A6:P154"/>
  <mergeCells count="8">
    <mergeCell ref="L1:P1"/>
    <mergeCell ref="A5:P5"/>
    <mergeCell ref="A18:P18"/>
    <mergeCell ref="A82:D84"/>
    <mergeCell ref="G82:H84"/>
    <mergeCell ref="O84:P84"/>
    <mergeCell ref="I9:I10"/>
    <mergeCell ref="I13:I14"/>
  </mergeCells>
  <phoneticPr fontId="30" type="noConversion"/>
  <pageMargins left="0.31496062992125984" right="0.11811023622047245" top="0.35433070866141736" bottom="0.15748031496062992" header="0.31496062992125984" footer="0.31496062992125984"/>
  <pageSetup paperSize="9" scale="36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3" workbookViewId="0">
      <selection activeCell="A6" sqref="A6"/>
    </sheetView>
  </sheetViews>
  <sheetFormatPr defaultRowHeight="15" x14ac:dyDescent="0.25"/>
  <cols>
    <col min="1" max="1" width="16.28515625" customWidth="1"/>
    <col min="2" max="2" width="17.5703125" customWidth="1"/>
    <col min="3" max="3" width="9.7109375" customWidth="1"/>
    <col min="4" max="4" width="94.42578125" customWidth="1"/>
    <col min="5" max="5" width="19" customWidth="1"/>
    <col min="6" max="6" width="26.42578125" customWidth="1"/>
    <col min="7" max="7" width="21.5703125" customWidth="1"/>
    <col min="8" max="8" width="12.5703125" customWidth="1"/>
    <col min="9" max="9" width="11.7109375" customWidth="1"/>
    <col min="10" max="10" width="10.140625" customWidth="1"/>
    <col min="11" max="11" width="9.140625" hidden="1" customWidth="1"/>
  </cols>
  <sheetData>
    <row r="1" spans="1:18" ht="6.75" customHeight="1" x14ac:dyDescent="0.25">
      <c r="G1" s="478"/>
      <c r="H1" s="478"/>
      <c r="I1" s="478"/>
      <c r="J1" s="478"/>
      <c r="K1" s="478"/>
      <c r="L1" s="147"/>
      <c r="M1" s="147"/>
      <c r="N1" s="150"/>
      <c r="O1" s="151"/>
      <c r="P1" s="520"/>
      <c r="Q1" s="521"/>
      <c r="R1" s="521"/>
    </row>
    <row r="2" spans="1:18" ht="36.75" hidden="1" customHeight="1" x14ac:dyDescent="0.25">
      <c r="D2" s="145"/>
      <c r="E2" s="146"/>
      <c r="F2" s="146"/>
      <c r="K2" s="147"/>
      <c r="L2" s="147"/>
      <c r="M2" s="147"/>
      <c r="N2" s="150"/>
      <c r="O2" s="151"/>
      <c r="P2" s="152"/>
      <c r="Q2" s="153"/>
      <c r="R2" s="153"/>
    </row>
    <row r="3" spans="1:18" ht="18.75" customHeight="1" x14ac:dyDescent="0.25">
      <c r="A3" s="156" t="s">
        <v>234</v>
      </c>
      <c r="B3" s="156"/>
      <c r="C3" s="156"/>
      <c r="D3" s="156"/>
      <c r="E3" s="156"/>
      <c r="F3" s="156"/>
      <c r="G3" s="156"/>
      <c r="H3" s="156"/>
      <c r="I3" s="156"/>
      <c r="J3" s="156"/>
      <c r="K3" s="147"/>
      <c r="L3" s="147"/>
      <c r="M3" s="147"/>
      <c r="N3" s="150"/>
      <c r="O3" s="151"/>
      <c r="P3" s="152"/>
      <c r="Q3" s="153"/>
      <c r="R3" s="153"/>
    </row>
    <row r="4" spans="1:18" s="90" customFormat="1" ht="24.75" customHeight="1" x14ac:dyDescent="0.25">
      <c r="A4" s="406" t="s">
        <v>276</v>
      </c>
      <c r="B4" s="406"/>
      <c r="C4" s="406"/>
      <c r="D4" s="406"/>
      <c r="E4" s="406"/>
      <c r="F4" s="406"/>
      <c r="G4" s="406"/>
      <c r="H4" s="406"/>
      <c r="I4" s="406"/>
      <c r="J4" s="406"/>
      <c r="K4" s="154"/>
      <c r="L4" s="154"/>
      <c r="M4" s="154"/>
      <c r="N4" s="154"/>
      <c r="O4" s="154"/>
      <c r="P4" s="154"/>
      <c r="Q4" s="154"/>
      <c r="R4" s="155"/>
    </row>
    <row r="5" spans="1:18" s="357" customFormat="1" ht="199.5" customHeight="1" x14ac:dyDescent="0.2">
      <c r="A5" s="353" t="s">
        <v>235</v>
      </c>
      <c r="B5" s="354" t="s">
        <v>270</v>
      </c>
      <c r="C5" s="354" t="s">
        <v>271</v>
      </c>
      <c r="D5" s="354" t="s">
        <v>272</v>
      </c>
      <c r="E5" s="354" t="s">
        <v>273</v>
      </c>
      <c r="F5" s="355" t="s">
        <v>274</v>
      </c>
      <c r="G5" s="356" t="s">
        <v>275</v>
      </c>
      <c r="H5" s="157" t="s">
        <v>45</v>
      </c>
      <c r="I5" s="158" t="s">
        <v>21</v>
      </c>
      <c r="J5" s="158" t="s">
        <v>14</v>
      </c>
    </row>
    <row r="6" spans="1:18" s="90" customFormat="1" ht="375" customHeight="1" x14ac:dyDescent="0.25">
      <c r="A6" s="362"/>
      <c r="B6" s="351"/>
      <c r="C6" s="358"/>
      <c r="D6" s="360"/>
      <c r="E6" s="359"/>
      <c r="F6" s="350"/>
      <c r="G6" s="352"/>
      <c r="H6" s="96"/>
      <c r="I6" s="96"/>
      <c r="J6" s="361"/>
    </row>
    <row r="7" spans="1:18" s="415" customFormat="1" ht="13.5" customHeight="1" x14ac:dyDescent="0.25">
      <c r="A7" s="361"/>
      <c r="B7" s="361"/>
      <c r="C7" s="361"/>
      <c r="D7" s="360"/>
      <c r="E7" s="350"/>
      <c r="F7" s="350"/>
      <c r="G7" s="350"/>
      <c r="H7" s="361"/>
      <c r="I7" s="361"/>
      <c r="J7" s="361"/>
    </row>
    <row r="8" spans="1:18" x14ac:dyDescent="0.25">
      <c r="D8" s="147"/>
    </row>
    <row r="9" spans="1:18" s="90" customFormat="1" x14ac:dyDescent="0.25">
      <c r="D9" s="155"/>
    </row>
    <row r="10" spans="1:18" s="90" customFormat="1" x14ac:dyDescent="0.25">
      <c r="D10" s="364"/>
    </row>
    <row r="11" spans="1:18" s="90" customFormat="1" x14ac:dyDescent="0.25">
      <c r="D11" s="155"/>
      <c r="I11" s="522"/>
      <c r="J11" s="522"/>
    </row>
    <row r="12" spans="1:18" x14ac:dyDescent="0.25">
      <c r="D12" s="147"/>
    </row>
    <row r="13" spans="1:18" x14ac:dyDescent="0.25">
      <c r="D13" s="147"/>
    </row>
  </sheetData>
  <mergeCells count="3">
    <mergeCell ref="P1:R1"/>
    <mergeCell ref="I11:J11"/>
    <mergeCell ref="G1:K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7"/>
  <sheetViews>
    <sheetView topLeftCell="A6" zoomScale="80" zoomScaleNormal="80" zoomScalePageLayoutView="80" workbookViewId="0">
      <selection activeCell="D8" sqref="D8"/>
    </sheetView>
  </sheetViews>
  <sheetFormatPr defaultRowHeight="15" x14ac:dyDescent="0.25"/>
  <cols>
    <col min="2" max="2" width="57.85546875" customWidth="1"/>
    <col min="3" max="3" width="63.7109375" customWidth="1"/>
    <col min="4" max="4" width="48.28515625" customWidth="1"/>
    <col min="5" max="5" width="23.140625" customWidth="1"/>
    <col min="6" max="6" width="20" hidden="1" customWidth="1"/>
    <col min="7" max="7" width="25" hidden="1" customWidth="1"/>
    <col min="8" max="8" width="24.140625" hidden="1" customWidth="1"/>
    <col min="9" max="9" width="18.7109375" customWidth="1"/>
    <col min="10" max="10" width="34.5703125" customWidth="1"/>
    <col min="11" max="11" width="27.140625" customWidth="1"/>
    <col min="12" max="12" width="18.7109375" customWidth="1"/>
    <col min="13" max="13" width="27.5703125" customWidth="1"/>
    <col min="14" max="14" width="28" customWidth="1"/>
    <col min="15" max="15" width="17.42578125" customWidth="1"/>
    <col min="16" max="16" width="23.5703125" customWidth="1"/>
    <col min="17" max="17" width="15" customWidth="1"/>
    <col min="18" max="18" width="23" customWidth="1"/>
  </cols>
  <sheetData>
    <row r="1" spans="1:18" ht="4.5" customHeight="1" x14ac:dyDescent="0.25">
      <c r="D1" s="478"/>
      <c r="E1" s="478"/>
      <c r="F1" s="478"/>
      <c r="G1" s="478"/>
      <c r="H1" s="478"/>
      <c r="K1" s="147"/>
      <c r="L1" s="147"/>
      <c r="M1" s="147"/>
      <c r="N1" s="150"/>
      <c r="O1" s="151"/>
      <c r="P1" s="520"/>
      <c r="Q1" s="521"/>
      <c r="R1" s="521"/>
    </row>
    <row r="2" spans="1:18" ht="36.75" hidden="1" customHeight="1" x14ac:dyDescent="0.25">
      <c r="D2" s="137"/>
      <c r="E2" s="138"/>
      <c r="F2" s="138"/>
      <c r="K2" s="147"/>
      <c r="L2" s="147"/>
      <c r="M2" s="147"/>
      <c r="N2" s="150"/>
      <c r="O2" s="151"/>
      <c r="P2" s="152"/>
      <c r="Q2" s="153"/>
      <c r="R2" s="153"/>
    </row>
    <row r="3" spans="1:18" ht="18.75" customHeight="1" x14ac:dyDescent="0.25">
      <c r="B3" s="509" t="s">
        <v>240</v>
      </c>
      <c r="C3" s="509"/>
      <c r="D3" s="509"/>
      <c r="E3" s="138"/>
      <c r="F3" s="138"/>
      <c r="K3" s="147"/>
      <c r="L3" s="147"/>
      <c r="M3" s="147"/>
      <c r="N3" s="150"/>
      <c r="O3" s="151"/>
      <c r="P3" s="152"/>
      <c r="Q3" s="153"/>
      <c r="R3" s="153"/>
    </row>
    <row r="4" spans="1:18" s="90" customFormat="1" ht="31.5" customHeight="1" x14ac:dyDescent="0.25">
      <c r="A4" s="543" t="s">
        <v>282</v>
      </c>
      <c r="B4" s="543"/>
      <c r="C4" s="543"/>
      <c r="D4" s="543"/>
      <c r="E4" s="543"/>
      <c r="F4" s="140"/>
      <c r="G4" s="140"/>
      <c r="H4" s="140"/>
      <c r="I4" s="140"/>
      <c r="J4" s="140"/>
      <c r="K4" s="154"/>
      <c r="L4" s="154"/>
      <c r="M4" s="154"/>
      <c r="N4" s="154"/>
      <c r="O4" s="154"/>
      <c r="P4" s="154"/>
      <c r="Q4" s="154"/>
      <c r="R4" s="155"/>
    </row>
    <row r="5" spans="1:18" s="90" customFormat="1" ht="0.75" customHeight="1" x14ac:dyDescent="0.25">
      <c r="A5" s="544"/>
      <c r="B5" s="544"/>
      <c r="C5" s="544"/>
      <c r="D5" s="544"/>
      <c r="E5" s="544"/>
      <c r="K5" s="155"/>
      <c r="L5" s="155"/>
      <c r="M5" s="155"/>
      <c r="N5" s="155"/>
      <c r="O5" s="155"/>
      <c r="P5" s="155"/>
      <c r="Q5" s="155"/>
      <c r="R5" s="155"/>
    </row>
    <row r="6" spans="1:18" s="7" customFormat="1" ht="63" x14ac:dyDescent="0.25">
      <c r="A6" s="97" t="s">
        <v>235</v>
      </c>
      <c r="B6" s="388" t="s">
        <v>236</v>
      </c>
      <c r="C6" s="388" t="s">
        <v>237</v>
      </c>
      <c r="D6" s="388" t="s">
        <v>238</v>
      </c>
      <c r="E6" s="388" t="s">
        <v>239</v>
      </c>
    </row>
    <row r="7" spans="1:18" s="7" customFormat="1" ht="103.5" customHeight="1" x14ac:dyDescent="0.25">
      <c r="A7" s="97">
        <v>1</v>
      </c>
      <c r="B7" s="466" t="s">
        <v>947</v>
      </c>
      <c r="C7" s="401" t="s">
        <v>948</v>
      </c>
      <c r="D7" s="402" t="s">
        <v>955</v>
      </c>
      <c r="E7" s="402"/>
    </row>
    <row r="8" spans="1:18" s="7" customFormat="1" ht="93.75" x14ac:dyDescent="0.25">
      <c r="A8" s="97">
        <v>2</v>
      </c>
      <c r="B8" s="467" t="s">
        <v>949</v>
      </c>
      <c r="C8" s="401" t="s">
        <v>950</v>
      </c>
      <c r="D8" s="402" t="s">
        <v>96</v>
      </c>
      <c r="E8" s="402"/>
    </row>
    <row r="9" spans="1:18" s="7" customFormat="1" ht="75" x14ac:dyDescent="0.25">
      <c r="A9" s="97">
        <v>3</v>
      </c>
      <c r="B9" s="467" t="s">
        <v>951</v>
      </c>
      <c r="C9" s="401" t="s">
        <v>952</v>
      </c>
      <c r="D9" s="402"/>
      <c r="E9" s="402"/>
    </row>
    <row r="10" spans="1:18" s="7" customFormat="1" ht="93.75" x14ac:dyDescent="0.25">
      <c r="A10" s="97">
        <v>4</v>
      </c>
      <c r="B10" s="468" t="s">
        <v>953</v>
      </c>
      <c r="C10" s="401" t="s">
        <v>954</v>
      </c>
      <c r="D10" s="402"/>
      <c r="E10" s="402"/>
    </row>
    <row r="11" spans="1:18" s="7" customFormat="1" ht="15.75" x14ac:dyDescent="0.25">
      <c r="A11" s="97"/>
      <c r="B11" s="400"/>
      <c r="C11" s="401"/>
      <c r="D11" s="402"/>
      <c r="E11" s="402"/>
    </row>
    <row r="12" spans="1:18" s="7" customFormat="1" ht="15.75" x14ac:dyDescent="0.25">
      <c r="A12" s="97"/>
      <c r="B12" s="400"/>
      <c r="C12" s="403"/>
      <c r="D12" s="402"/>
      <c r="E12" s="402"/>
    </row>
    <row r="13" spans="1:18" s="7" customFormat="1" ht="15.75" x14ac:dyDescent="0.25">
      <c r="A13" s="97"/>
      <c r="B13" s="400"/>
      <c r="C13" s="401"/>
      <c r="D13" s="402"/>
      <c r="E13" s="402"/>
    </row>
    <row r="14" spans="1:18" s="7" customFormat="1" ht="15.75" x14ac:dyDescent="0.25">
      <c r="A14" s="97"/>
      <c r="B14" s="400"/>
      <c r="C14" s="403"/>
      <c r="D14" s="402"/>
      <c r="E14" s="402"/>
    </row>
    <row r="15" spans="1:18" s="7" customFormat="1" ht="15.75" x14ac:dyDescent="0.25">
      <c r="A15" s="97"/>
      <c r="B15" s="400"/>
      <c r="C15" s="403"/>
      <c r="D15" s="402"/>
      <c r="E15" s="402"/>
    </row>
    <row r="16" spans="1:18" s="7" customFormat="1" ht="15.75" x14ac:dyDescent="0.25">
      <c r="A16" s="97"/>
      <c r="B16" s="400"/>
      <c r="C16" s="401"/>
      <c r="D16" s="404"/>
      <c r="E16" s="402"/>
    </row>
    <row r="17" spans="1:5" s="7" customFormat="1" ht="15.75" x14ac:dyDescent="0.25">
      <c r="A17" s="97"/>
      <c r="B17" s="400"/>
      <c r="C17" s="403"/>
      <c r="D17" s="402"/>
      <c r="E17" s="402"/>
    </row>
    <row r="18" spans="1:5" s="7" customFormat="1" ht="15.75" x14ac:dyDescent="0.25">
      <c r="A18" s="97"/>
      <c r="B18" s="400"/>
      <c r="C18" s="401"/>
      <c r="D18" s="402"/>
      <c r="E18" s="402"/>
    </row>
    <row r="19" spans="1:5" s="7" customFormat="1" ht="15.75" x14ac:dyDescent="0.25"/>
    <row r="20" spans="1:5" s="7" customFormat="1" ht="15.75" x14ac:dyDescent="0.25"/>
    <row r="21" spans="1:5" s="7" customFormat="1" ht="15.75" x14ac:dyDescent="0.25"/>
    <row r="22" spans="1:5" s="7" customFormat="1" ht="7.5" customHeight="1" x14ac:dyDescent="0.25"/>
    <row r="23" spans="1:5" s="7" customFormat="1" ht="15.75" x14ac:dyDescent="0.25"/>
    <row r="24" spans="1:5" s="7" customFormat="1" ht="15.75" x14ac:dyDescent="0.25"/>
    <row r="25" spans="1:5" s="7" customFormat="1" ht="15.75" x14ac:dyDescent="0.25">
      <c r="E25" s="405"/>
    </row>
    <row r="301" spans="2:18" ht="15.75" customHeight="1" x14ac:dyDescent="0.25">
      <c r="B301" s="88" t="s">
        <v>26</v>
      </c>
      <c r="C301" s="73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9" t="e">
        <f>SUM('п 1.2 раздел 1 зд, стр, соор'!#REF!)</f>
        <v>#REF!</v>
      </c>
      <c r="O301" s="59" t="e">
        <f>SUM('п 1.2 раздел 1 зд, стр, соор'!#REF!)</f>
        <v>#REF!</v>
      </c>
      <c r="P301" s="58"/>
      <c r="Q301" s="58"/>
      <c r="R301" s="58"/>
    </row>
    <row r="302" spans="2:18" ht="15" customHeight="1" x14ac:dyDescent="0.25">
      <c r="B302" s="529" t="s">
        <v>70</v>
      </c>
      <c r="C302" s="530"/>
      <c r="D302" s="28"/>
      <c r="E302" s="32"/>
      <c r="F302" s="24"/>
      <c r="G302" s="24"/>
      <c r="H302" s="24"/>
      <c r="I302" s="35"/>
      <c r="J302" s="35"/>
      <c r="K302" s="35"/>
      <c r="L302" s="35"/>
      <c r="M302" s="35"/>
      <c r="N302" s="26" t="e">
        <f>#REF!+'п 1.2 раздел 1 зд, стр, соор'!#REF!+'п 1.2 раздел 1 зд, стр, соор'!#REF!+'п 1.2 раздел 1 зд, стр, соор'!#REF!+'п 1.2 раздел 1 зд, стр, соор'!#REF!+N301</f>
        <v>#REF!</v>
      </c>
      <c r="O302" s="26" t="e">
        <f>#REF!+'п 1.2 раздел 1 зд, стр, соор'!#REF!+'п 1.2 раздел 1 зд, стр, соор'!#REF!+'п 1.2 раздел 1 зд, стр, соор'!#REF!+'п 1.2 раздел 1 зд, стр, соор'!#REF!+O301</f>
        <v>#REF!</v>
      </c>
      <c r="P302" s="23"/>
      <c r="Q302" s="30"/>
      <c r="R302" s="30"/>
    </row>
    <row r="303" spans="2:18" ht="14.25" customHeight="1" x14ac:dyDescent="0.25">
      <c r="B303" s="531" t="s">
        <v>61</v>
      </c>
      <c r="C303" s="532"/>
      <c r="D303" s="532"/>
      <c r="E303" s="532"/>
      <c r="F303" s="532"/>
      <c r="G303" s="532"/>
      <c r="H303" s="532"/>
      <c r="I303" s="532"/>
      <c r="J303" s="532"/>
      <c r="K303" s="532"/>
      <c r="L303" s="532"/>
      <c r="M303" s="532"/>
      <c r="N303" s="532"/>
      <c r="O303" s="532"/>
      <c r="P303" s="532"/>
      <c r="Q303" s="532"/>
      <c r="R303" s="533"/>
    </row>
    <row r="304" spans="2:18" ht="12" customHeight="1" x14ac:dyDescent="0.25">
      <c r="B304" s="534" t="s">
        <v>27</v>
      </c>
      <c r="C304" s="535"/>
      <c r="D304" s="535"/>
      <c r="E304" s="535"/>
      <c r="F304" s="535"/>
      <c r="G304" s="535"/>
      <c r="H304" s="535"/>
      <c r="I304" s="535"/>
      <c r="J304" s="535"/>
      <c r="K304" s="535"/>
      <c r="L304" s="535"/>
      <c r="M304" s="535"/>
      <c r="N304" s="535"/>
      <c r="O304" s="535"/>
      <c r="P304" s="535"/>
      <c r="Q304" s="535"/>
      <c r="R304" s="536"/>
    </row>
    <row r="305" spans="2:18" s="43" customFormat="1" ht="15.75" customHeight="1" x14ac:dyDescent="0.25">
      <c r="B305" s="72" t="s">
        <v>49</v>
      </c>
      <c r="C305" s="53"/>
      <c r="D305" s="14"/>
      <c r="E305" s="79"/>
      <c r="F305" s="66"/>
      <c r="G305" s="66"/>
      <c r="H305" s="66"/>
      <c r="I305" s="55"/>
      <c r="J305" s="55"/>
      <c r="K305" s="55"/>
      <c r="L305" s="55"/>
      <c r="M305" s="55"/>
      <c r="N305" s="57">
        <f>SUM('п 2.3 раздел 2 движ'!L49:L57)</f>
        <v>0</v>
      </c>
      <c r="O305" s="57">
        <f>SUM('п 2.3 раздел 2 движ'!M49:M57)</f>
        <v>0</v>
      </c>
      <c r="P305" s="10"/>
      <c r="Q305" s="51"/>
      <c r="R305" s="51"/>
    </row>
    <row r="306" spans="2:18" s="99" customFormat="1" ht="23.25" customHeight="1" x14ac:dyDescent="0.25">
      <c r="B306" s="537" t="s">
        <v>27</v>
      </c>
      <c r="C306" s="538"/>
      <c r="D306" s="538"/>
      <c r="E306" s="538"/>
      <c r="F306" s="538"/>
      <c r="G306" s="538"/>
      <c r="H306" s="538"/>
      <c r="I306" s="538"/>
      <c r="J306" s="538"/>
      <c r="K306" s="538"/>
      <c r="L306" s="538"/>
      <c r="M306" s="538"/>
      <c r="N306" s="538"/>
      <c r="O306" s="538"/>
      <c r="P306" s="538"/>
      <c r="Q306" s="538"/>
      <c r="R306" s="539"/>
    </row>
    <row r="307" spans="2:18" s="100" customFormat="1" ht="21.75" customHeight="1" x14ac:dyDescent="0.25">
      <c r="B307" s="531" t="s">
        <v>185</v>
      </c>
      <c r="C307" s="532"/>
      <c r="D307" s="532"/>
      <c r="E307" s="532"/>
      <c r="F307" s="532"/>
      <c r="G307" s="532"/>
      <c r="H307" s="532"/>
      <c r="I307" s="532"/>
      <c r="J307" s="532"/>
      <c r="K307" s="532"/>
      <c r="L307" s="532"/>
      <c r="M307" s="532"/>
      <c r="N307" s="532"/>
      <c r="O307" s="532"/>
      <c r="P307" s="532"/>
      <c r="Q307" s="532"/>
      <c r="R307" s="533"/>
    </row>
    <row r="310" spans="2:18" ht="15.75" customHeight="1" x14ac:dyDescent="0.25">
      <c r="B310" s="95" t="s">
        <v>26</v>
      </c>
      <c r="C310" s="101"/>
      <c r="D310" s="11"/>
      <c r="E310" s="92"/>
      <c r="F310" s="81"/>
      <c r="G310" s="81"/>
      <c r="H310" s="81"/>
      <c r="I310" s="67"/>
      <c r="J310" s="67"/>
      <c r="K310" s="67"/>
      <c r="L310" s="67"/>
      <c r="M310" s="67"/>
      <c r="N310" s="93" t="e">
        <f>SUM('п 2.3 раздел 2 движ'!#REF!)</f>
        <v>#REF!</v>
      </c>
      <c r="O310" s="93" t="e">
        <f>SUM('п 2.3 раздел 2 движ'!#REF!)</f>
        <v>#REF!</v>
      </c>
      <c r="P310" s="81"/>
      <c r="Q310" s="96"/>
      <c r="R310" s="96"/>
    </row>
    <row r="311" spans="2:18" s="99" customFormat="1" ht="21" customHeight="1" x14ac:dyDescent="0.25">
      <c r="B311" s="531" t="s">
        <v>187</v>
      </c>
      <c r="C311" s="532"/>
      <c r="D311" s="532"/>
      <c r="E311" s="532"/>
      <c r="F311" s="532"/>
      <c r="G311" s="532"/>
      <c r="H311" s="532"/>
      <c r="I311" s="532"/>
      <c r="J311" s="532"/>
      <c r="K311" s="532"/>
      <c r="L311" s="532"/>
      <c r="M311" s="532"/>
      <c r="N311" s="532"/>
      <c r="O311" s="532"/>
      <c r="P311" s="532"/>
      <c r="Q311" s="532"/>
      <c r="R311" s="533"/>
    </row>
    <row r="313" spans="2:18" s="52" customFormat="1" ht="15.75" customHeight="1" x14ac:dyDescent="0.25">
      <c r="B313" s="95" t="s">
        <v>26</v>
      </c>
      <c r="C313" s="102"/>
      <c r="D313" s="103"/>
      <c r="E313" s="104"/>
      <c r="F313" s="105"/>
      <c r="G313" s="105"/>
      <c r="H313" s="105"/>
      <c r="I313" s="95"/>
      <c r="J313" s="95"/>
      <c r="K313" s="95"/>
      <c r="L313" s="95"/>
      <c r="M313" s="95"/>
      <c r="N313" s="93" t="e">
        <f>SUM('п 2.3 раздел 2 движ'!#REF!)</f>
        <v>#REF!</v>
      </c>
      <c r="O313" s="106"/>
      <c r="P313" s="105"/>
      <c r="Q313" s="107"/>
      <c r="R313" s="107"/>
    </row>
    <row r="314" spans="2:18" s="99" customFormat="1" ht="18.75" customHeight="1" x14ac:dyDescent="0.25">
      <c r="B314" s="531" t="s">
        <v>188</v>
      </c>
      <c r="C314" s="532"/>
      <c r="D314" s="532"/>
      <c r="E314" s="532"/>
      <c r="F314" s="532"/>
      <c r="G314" s="532"/>
      <c r="H314" s="532"/>
      <c r="I314" s="532"/>
      <c r="J314" s="532"/>
      <c r="K314" s="532"/>
      <c r="L314" s="532"/>
      <c r="M314" s="532"/>
      <c r="N314" s="532"/>
      <c r="O314" s="532"/>
      <c r="P314" s="532"/>
      <c r="Q314" s="532"/>
      <c r="R314" s="533"/>
    </row>
    <row r="317" spans="2:18" s="74" customFormat="1" ht="15.75" customHeight="1" x14ac:dyDescent="0.25">
      <c r="B317" s="108" t="s">
        <v>26</v>
      </c>
      <c r="C317" s="101"/>
      <c r="D317" s="98"/>
      <c r="E317" s="92"/>
      <c r="F317" s="92"/>
      <c r="G317" s="92"/>
      <c r="H317" s="92"/>
      <c r="I317" s="108"/>
      <c r="J317" s="108"/>
      <c r="K317" s="108"/>
      <c r="L317" s="108"/>
      <c r="M317" s="108"/>
      <c r="N317" s="93" t="e">
        <f>SUM('п 2.3 раздел 2 движ'!#REF!)</f>
        <v>#REF!</v>
      </c>
      <c r="O317" s="93"/>
      <c r="P317" s="92"/>
      <c r="Q317" s="109"/>
      <c r="R317" s="109"/>
    </row>
    <row r="318" spans="2:18" s="99" customFormat="1" ht="15.75" customHeight="1" x14ac:dyDescent="0.25">
      <c r="B318" s="531" t="s">
        <v>189</v>
      </c>
      <c r="C318" s="532"/>
      <c r="D318" s="532"/>
      <c r="E318" s="532"/>
      <c r="F318" s="532"/>
      <c r="G318" s="532"/>
      <c r="H318" s="532"/>
      <c r="I318" s="532"/>
      <c r="J318" s="532"/>
      <c r="K318" s="532"/>
      <c r="L318" s="532"/>
      <c r="M318" s="532"/>
      <c r="N318" s="532"/>
      <c r="O318" s="532"/>
      <c r="P318" s="532"/>
      <c r="Q318" s="532"/>
      <c r="R318" s="533"/>
    </row>
    <row r="319" spans="2:18" s="74" customFormat="1" ht="15.75" customHeight="1" x14ac:dyDescent="0.25">
      <c r="B319" s="108" t="s">
        <v>26</v>
      </c>
      <c r="C319" s="101"/>
      <c r="D319" s="98"/>
      <c r="E319" s="92"/>
      <c r="F319" s="92"/>
      <c r="G319" s="92"/>
      <c r="H319" s="92"/>
      <c r="I319" s="108"/>
      <c r="J319" s="108"/>
      <c r="K319" s="108"/>
      <c r="L319" s="108"/>
      <c r="M319" s="108"/>
      <c r="N319" s="93" t="e">
        <f>SUM('п 2.3 раздел 2 движ'!#REF!)</f>
        <v>#REF!</v>
      </c>
      <c r="O319" s="93"/>
      <c r="P319" s="92"/>
      <c r="Q319" s="109"/>
      <c r="R319" s="109"/>
    </row>
    <row r="320" spans="2:18" s="99" customFormat="1" ht="15.75" customHeight="1" x14ac:dyDescent="0.25">
      <c r="B320" s="531" t="s">
        <v>190</v>
      </c>
      <c r="C320" s="532"/>
      <c r="D320" s="532"/>
      <c r="E320" s="532"/>
      <c r="F320" s="532"/>
      <c r="G320" s="532"/>
      <c r="H320" s="532"/>
      <c r="I320" s="532"/>
      <c r="J320" s="532"/>
      <c r="K320" s="532"/>
      <c r="L320" s="532"/>
      <c r="M320" s="532"/>
      <c r="N320" s="532"/>
      <c r="O320" s="532"/>
      <c r="P320" s="532"/>
      <c r="Q320" s="532"/>
      <c r="R320" s="533"/>
    </row>
    <row r="321" spans="2:18" ht="15.75" customHeight="1" x14ac:dyDescent="0.25">
      <c r="B321" s="37" t="s">
        <v>26</v>
      </c>
      <c r="C321" s="31"/>
      <c r="D321" s="23"/>
      <c r="E321" s="35"/>
      <c r="F321" s="29"/>
      <c r="G321" s="29"/>
      <c r="H321" s="29"/>
      <c r="I321" s="22"/>
      <c r="J321" s="22"/>
      <c r="K321" s="22"/>
      <c r="L321" s="22"/>
      <c r="M321" s="22"/>
      <c r="N321" s="93" t="e">
        <f>SUM('п 2.3 раздел 2 движ'!#REF!)</f>
        <v>#REF!</v>
      </c>
      <c r="O321" s="33"/>
      <c r="P321" s="29"/>
      <c r="Q321" s="30"/>
      <c r="R321" s="30"/>
    </row>
    <row r="322" spans="2:18" s="99" customFormat="1" ht="15.75" customHeight="1" x14ac:dyDescent="0.25">
      <c r="B322" s="531" t="s">
        <v>191</v>
      </c>
      <c r="C322" s="532"/>
      <c r="D322" s="532"/>
      <c r="E322" s="532"/>
      <c r="F322" s="532"/>
      <c r="G322" s="532"/>
      <c r="H322" s="532"/>
      <c r="I322" s="532"/>
      <c r="J322" s="532"/>
      <c r="K322" s="532"/>
      <c r="L322" s="532"/>
      <c r="M322" s="532"/>
      <c r="N322" s="532"/>
      <c r="O322" s="532"/>
      <c r="P322" s="532"/>
      <c r="Q322" s="532"/>
      <c r="R322" s="533"/>
    </row>
    <row r="335" spans="2:18" ht="15.75" customHeight="1" x14ac:dyDescent="0.25">
      <c r="B335" s="37" t="s">
        <v>26</v>
      </c>
      <c r="C335" s="31"/>
      <c r="D335" s="23"/>
      <c r="E335" s="35"/>
      <c r="F335" s="29"/>
      <c r="G335" s="29"/>
      <c r="H335" s="29"/>
      <c r="I335" s="22"/>
      <c r="J335" s="22"/>
      <c r="K335" s="22"/>
      <c r="L335" s="22"/>
      <c r="M335" s="22"/>
      <c r="N335" s="93" t="e">
        <f>SUM('п 2.3 раздел 2 движ'!#REF!)</f>
        <v>#REF!</v>
      </c>
      <c r="O335" s="33">
        <f>SUM(O322)</f>
        <v>0</v>
      </c>
      <c r="P335" s="29"/>
      <c r="Q335" s="30"/>
      <c r="R335" s="30"/>
    </row>
    <row r="336" spans="2:18" s="99" customFormat="1" ht="15.75" customHeight="1" x14ac:dyDescent="0.25">
      <c r="B336" s="531" t="s">
        <v>192</v>
      </c>
      <c r="C336" s="532"/>
      <c r="D336" s="532"/>
      <c r="E336" s="532"/>
      <c r="F336" s="532"/>
      <c r="G336" s="532"/>
      <c r="H336" s="532"/>
      <c r="I336" s="532"/>
      <c r="J336" s="532"/>
      <c r="K336" s="532"/>
      <c r="L336" s="532"/>
      <c r="M336" s="532"/>
      <c r="N336" s="532"/>
      <c r="O336" s="532"/>
      <c r="P336" s="532"/>
      <c r="Q336" s="532"/>
      <c r="R336" s="533"/>
    </row>
    <row r="344" spans="2:18" ht="15.75" customHeight="1" x14ac:dyDescent="0.25">
      <c r="B344" s="37" t="s">
        <v>26</v>
      </c>
      <c r="C344" s="31"/>
      <c r="D344" s="23"/>
      <c r="E344" s="35"/>
      <c r="F344" s="29"/>
      <c r="G344" s="29"/>
      <c r="H344" s="29"/>
      <c r="I344" s="22"/>
      <c r="J344" s="22"/>
      <c r="K344" s="22"/>
      <c r="L344" s="22"/>
      <c r="M344" s="22"/>
      <c r="N344" s="93" t="e">
        <f>SUM('п 2.3 раздел 2 движ'!#REF!)</f>
        <v>#REF!</v>
      </c>
      <c r="O344" s="33">
        <f>SUM(O336)</f>
        <v>0</v>
      </c>
      <c r="P344" s="29"/>
      <c r="Q344" s="30"/>
      <c r="R344" s="30"/>
    </row>
    <row r="345" spans="2:18" s="99" customFormat="1" ht="15.75" customHeight="1" x14ac:dyDescent="0.25">
      <c r="B345" s="531" t="s">
        <v>200</v>
      </c>
      <c r="C345" s="532"/>
      <c r="D345" s="532"/>
      <c r="E345" s="532"/>
      <c r="F345" s="532"/>
      <c r="G345" s="532"/>
      <c r="H345" s="532"/>
      <c r="I345" s="532"/>
      <c r="J345" s="532"/>
      <c r="K345" s="532"/>
      <c r="L345" s="532"/>
      <c r="M345" s="532"/>
      <c r="N345" s="532"/>
      <c r="O345" s="532"/>
      <c r="P345" s="532"/>
      <c r="Q345" s="532"/>
      <c r="R345" s="533"/>
    </row>
    <row r="346" spans="2:18" ht="15.75" customHeight="1" x14ac:dyDescent="0.25">
      <c r="B346" s="37" t="s">
        <v>26</v>
      </c>
      <c r="C346" s="31"/>
      <c r="D346" s="23"/>
      <c r="E346" s="35"/>
      <c r="F346" s="29"/>
      <c r="G346" s="29"/>
      <c r="H346" s="29"/>
      <c r="I346" s="22"/>
      <c r="J346" s="22"/>
      <c r="K346" s="22"/>
      <c r="L346" s="22"/>
      <c r="M346" s="22"/>
      <c r="N346" s="93" t="e">
        <f>SUM('п 2.3 раздел 2 движ'!#REF!)</f>
        <v>#REF!</v>
      </c>
      <c r="O346" s="33" t="e">
        <f>SUM('п 2.3 раздел 2 движ'!#REF!)</f>
        <v>#REF!</v>
      </c>
      <c r="P346" s="29"/>
      <c r="Q346" s="30"/>
      <c r="R346" s="30"/>
    </row>
    <row r="347" spans="2:18" s="99" customFormat="1" ht="15.75" customHeight="1" x14ac:dyDescent="0.25">
      <c r="B347" s="531" t="s">
        <v>193</v>
      </c>
      <c r="C347" s="532"/>
      <c r="D347" s="532"/>
      <c r="E347" s="532"/>
      <c r="F347" s="532"/>
      <c r="G347" s="532"/>
      <c r="H347" s="532"/>
      <c r="I347" s="532"/>
      <c r="J347" s="532"/>
      <c r="K347" s="532"/>
      <c r="L347" s="532"/>
      <c r="M347" s="532"/>
      <c r="N347" s="532"/>
      <c r="O347" s="532"/>
      <c r="P347" s="532"/>
      <c r="Q347" s="532"/>
      <c r="R347" s="533"/>
    </row>
    <row r="363" spans="2:18" ht="15.75" customHeight="1" x14ac:dyDescent="0.25">
      <c r="B363" s="37" t="s">
        <v>26</v>
      </c>
      <c r="C363" s="7" t="s">
        <v>194</v>
      </c>
      <c r="D363" s="23"/>
      <c r="E363" s="35"/>
      <c r="F363" s="29"/>
      <c r="G363" s="29"/>
      <c r="H363" s="29"/>
      <c r="I363" s="22"/>
      <c r="J363" s="22"/>
      <c r="K363" s="22"/>
      <c r="L363" s="22"/>
      <c r="M363" s="22"/>
      <c r="N363" s="93">
        <f>SUM('п 2.3 раздел 2 движ'!L41:L44)</f>
        <v>0</v>
      </c>
      <c r="O363" s="33">
        <f>SUM(O347)</f>
        <v>0</v>
      </c>
      <c r="P363" s="29"/>
      <c r="Q363" s="30"/>
      <c r="R363" s="30"/>
    </row>
    <row r="364" spans="2:18" s="100" customFormat="1" ht="15.75" customHeight="1" x14ac:dyDescent="0.25">
      <c r="B364" s="531" t="s">
        <v>195</v>
      </c>
      <c r="C364" s="532"/>
      <c r="D364" s="532"/>
      <c r="E364" s="532"/>
      <c r="F364" s="532"/>
      <c r="G364" s="532"/>
      <c r="H364" s="532"/>
      <c r="I364" s="532"/>
      <c r="J364" s="532"/>
      <c r="K364" s="532"/>
      <c r="L364" s="532"/>
      <c r="M364" s="532"/>
      <c r="N364" s="532"/>
      <c r="O364" s="532"/>
      <c r="P364" s="532"/>
      <c r="Q364" s="532"/>
      <c r="R364" s="533"/>
    </row>
    <row r="367" spans="2:18" ht="15.75" customHeight="1" x14ac:dyDescent="0.25">
      <c r="B367" s="37" t="s">
        <v>26</v>
      </c>
      <c r="C367" s="97"/>
      <c r="D367" s="11"/>
      <c r="E367" s="92"/>
      <c r="F367" s="81"/>
      <c r="G367" s="81"/>
      <c r="H367" s="81"/>
      <c r="I367" s="67"/>
      <c r="J367" s="67"/>
      <c r="K367" s="67"/>
      <c r="L367" s="67"/>
      <c r="M367" s="67"/>
      <c r="N367" s="93">
        <f>SUM('п 2.3 раздел 2 движ'!L45:L46)</f>
        <v>0</v>
      </c>
      <c r="O367" s="93"/>
      <c r="P367" s="81"/>
      <c r="Q367" s="67"/>
      <c r="R367" s="67"/>
    </row>
    <row r="368" spans="2:18" s="100" customFormat="1" ht="15.75" customHeight="1" x14ac:dyDescent="0.25">
      <c r="B368" s="531" t="s">
        <v>196</v>
      </c>
      <c r="C368" s="532"/>
      <c r="D368" s="532"/>
      <c r="E368" s="532"/>
      <c r="F368" s="532"/>
      <c r="G368" s="532"/>
      <c r="H368" s="532"/>
      <c r="I368" s="532"/>
      <c r="J368" s="532"/>
      <c r="K368" s="532"/>
      <c r="L368" s="532"/>
      <c r="M368" s="532"/>
      <c r="N368" s="532"/>
      <c r="O368" s="532"/>
      <c r="P368" s="532"/>
      <c r="Q368" s="532"/>
      <c r="R368" s="533"/>
    </row>
    <row r="370" spans="2:18" ht="15.75" customHeight="1" x14ac:dyDescent="0.25">
      <c r="B370" s="37" t="s">
        <v>26</v>
      </c>
      <c r="C370" s="97"/>
      <c r="D370" s="11"/>
      <c r="E370" s="92"/>
      <c r="F370" s="81"/>
      <c r="G370" s="81"/>
      <c r="H370" s="81"/>
      <c r="I370" s="67"/>
      <c r="J370" s="67"/>
      <c r="K370" s="67"/>
      <c r="L370" s="67"/>
      <c r="M370" s="67"/>
      <c r="N370" s="93" t="e">
        <f>SUM('п 2.3 раздел 2 движ'!#REF!)</f>
        <v>#REF!</v>
      </c>
      <c r="O370" s="93"/>
      <c r="P370" s="81"/>
      <c r="Q370" s="67"/>
      <c r="R370" s="67"/>
    </row>
    <row r="371" spans="2:18" s="100" customFormat="1" ht="15.75" customHeight="1" x14ac:dyDescent="0.25">
      <c r="B371" s="531" t="s">
        <v>197</v>
      </c>
      <c r="C371" s="532"/>
      <c r="D371" s="532"/>
      <c r="E371" s="532"/>
      <c r="F371" s="532"/>
      <c r="G371" s="532"/>
      <c r="H371" s="532"/>
      <c r="I371" s="532"/>
      <c r="J371" s="532"/>
      <c r="K371" s="532"/>
      <c r="L371" s="532"/>
      <c r="M371" s="532"/>
      <c r="N371" s="532"/>
      <c r="O371" s="532"/>
      <c r="P371" s="532"/>
      <c r="Q371" s="532"/>
      <c r="R371" s="533"/>
    </row>
    <row r="373" spans="2:18" ht="15.75" customHeight="1" x14ac:dyDescent="0.25">
      <c r="B373" s="37" t="s">
        <v>26</v>
      </c>
      <c r="C373" s="97"/>
      <c r="D373" s="11"/>
      <c r="E373" s="92"/>
      <c r="F373" s="81"/>
      <c r="G373" s="81"/>
      <c r="H373" s="81"/>
      <c r="I373" s="67"/>
      <c r="J373" s="67"/>
      <c r="K373" s="67"/>
      <c r="L373" s="67"/>
      <c r="M373" s="67"/>
      <c r="N373" s="93" t="e">
        <f>SUM('п 2.3 раздел 2 движ'!#REF!)</f>
        <v>#REF!</v>
      </c>
      <c r="O373" s="93"/>
      <c r="P373" s="81"/>
      <c r="Q373" s="67"/>
      <c r="R373" s="67"/>
    </row>
    <row r="374" spans="2:18" s="100" customFormat="1" ht="15.75" customHeight="1" x14ac:dyDescent="0.25">
      <c r="B374" s="531" t="s">
        <v>198</v>
      </c>
      <c r="C374" s="532"/>
      <c r="D374" s="532"/>
      <c r="E374" s="532"/>
      <c r="F374" s="532"/>
      <c r="G374" s="532"/>
      <c r="H374" s="532"/>
      <c r="I374" s="532"/>
      <c r="J374" s="532"/>
      <c r="K374" s="532"/>
      <c r="L374" s="532"/>
      <c r="M374" s="532"/>
      <c r="N374" s="532"/>
      <c r="O374" s="532"/>
      <c r="P374" s="532"/>
      <c r="Q374" s="532"/>
      <c r="R374" s="533"/>
    </row>
    <row r="382" spans="2:18" ht="15.75" customHeight="1" x14ac:dyDescent="0.25">
      <c r="B382" s="37" t="s">
        <v>26</v>
      </c>
      <c r="C382" s="97"/>
      <c r="D382" s="11"/>
      <c r="E382" s="92"/>
      <c r="F382" s="81"/>
      <c r="G382" s="81"/>
      <c r="H382" s="81"/>
      <c r="I382" s="67"/>
      <c r="J382" s="67"/>
      <c r="K382" s="67"/>
      <c r="L382" s="67"/>
      <c r="M382" s="67"/>
      <c r="N382" s="93" t="e">
        <f>SUM('п 2.3 раздел 2 движ'!#REF!)</f>
        <v>#REF!</v>
      </c>
      <c r="O382" s="93"/>
      <c r="P382" s="81"/>
      <c r="Q382" s="67"/>
      <c r="R382" s="67"/>
    </row>
    <row r="383" spans="2:18" s="100" customFormat="1" ht="15.75" customHeight="1" x14ac:dyDescent="0.25">
      <c r="B383" s="531" t="s">
        <v>199</v>
      </c>
      <c r="C383" s="532"/>
      <c r="D383" s="532"/>
      <c r="E383" s="532"/>
      <c r="F383" s="532"/>
      <c r="G383" s="532"/>
      <c r="H383" s="532"/>
      <c r="I383" s="532"/>
      <c r="J383" s="532"/>
      <c r="K383" s="532"/>
      <c r="L383" s="532"/>
      <c r="M383" s="532"/>
      <c r="N383" s="532"/>
      <c r="O383" s="532"/>
      <c r="P383" s="532"/>
      <c r="Q383" s="532"/>
      <c r="R383" s="533"/>
    </row>
    <row r="391" spans="2:18" ht="15.75" customHeight="1" x14ac:dyDescent="0.25">
      <c r="B391" s="37" t="s">
        <v>26</v>
      </c>
      <c r="C391" s="31"/>
      <c r="D391" s="23"/>
      <c r="E391" s="35"/>
      <c r="F391" s="29"/>
      <c r="G391" s="29"/>
      <c r="H391" s="29"/>
      <c r="I391" s="22"/>
      <c r="J391" s="22"/>
      <c r="K391" s="22"/>
      <c r="L391" s="22"/>
      <c r="M391" s="22"/>
      <c r="N391" s="93" t="e">
        <f>SUM('п 2.3 раздел 2 движ'!#REF!)</f>
        <v>#REF!</v>
      </c>
      <c r="O391" s="33">
        <f>SUM(O383)</f>
        <v>0</v>
      </c>
      <c r="P391" s="29"/>
      <c r="Q391" s="30"/>
      <c r="R391" s="30"/>
    </row>
    <row r="392" spans="2:18" ht="15.75" customHeight="1" x14ac:dyDescent="0.25">
      <c r="B392" s="531" t="s">
        <v>201</v>
      </c>
      <c r="C392" s="532"/>
      <c r="D392" s="532"/>
      <c r="E392" s="532"/>
      <c r="F392" s="532"/>
      <c r="G392" s="532"/>
      <c r="H392" s="532"/>
      <c r="I392" s="532"/>
      <c r="J392" s="532"/>
      <c r="K392" s="532"/>
      <c r="L392" s="532"/>
      <c r="M392" s="532"/>
      <c r="N392" s="532"/>
      <c r="O392" s="532"/>
      <c r="P392" s="532"/>
      <c r="Q392" s="532"/>
      <c r="R392" s="533"/>
    </row>
    <row r="398" spans="2:18" ht="15.75" customHeight="1" x14ac:dyDescent="0.25">
      <c r="B398" s="37" t="s">
        <v>26</v>
      </c>
      <c r="C398" s="31"/>
      <c r="D398" s="23"/>
      <c r="E398" s="35"/>
      <c r="F398" s="29"/>
      <c r="G398" s="29"/>
      <c r="H398" s="29"/>
      <c r="I398" s="22"/>
      <c r="J398" s="22"/>
      <c r="K398" s="22"/>
      <c r="L398" s="22"/>
      <c r="M398" s="22"/>
      <c r="N398" s="93" t="e">
        <f>SUM('п 2.3 раздел 2 движ'!#REF!)</f>
        <v>#REF!</v>
      </c>
      <c r="O398" s="33" t="e">
        <f>SUM('п 2.3 раздел 2 движ'!#REF!)</f>
        <v>#REF!</v>
      </c>
      <c r="P398" s="29"/>
      <c r="Q398" s="30"/>
      <c r="R398" s="30"/>
    </row>
    <row r="399" spans="2:18" ht="15.75" customHeight="1" x14ac:dyDescent="0.25">
      <c r="B399" s="531" t="s">
        <v>202</v>
      </c>
      <c r="C399" s="532"/>
      <c r="D399" s="532"/>
      <c r="E399" s="532"/>
      <c r="F399" s="532"/>
      <c r="G399" s="532"/>
      <c r="H399" s="532"/>
      <c r="I399" s="532"/>
      <c r="J399" s="532"/>
      <c r="K399" s="532"/>
      <c r="L399" s="532"/>
      <c r="M399" s="532"/>
      <c r="N399" s="532"/>
      <c r="O399" s="532"/>
      <c r="P399" s="532"/>
      <c r="Q399" s="532"/>
      <c r="R399" s="533"/>
    </row>
    <row r="405" spans="2:18" ht="15.75" customHeight="1" x14ac:dyDescent="0.25">
      <c r="B405" s="37" t="s">
        <v>26</v>
      </c>
      <c r="C405" s="31"/>
      <c r="D405" s="23"/>
      <c r="E405" s="35"/>
      <c r="F405" s="29"/>
      <c r="G405" s="29"/>
      <c r="H405" s="29"/>
      <c r="I405" s="22"/>
      <c r="J405" s="22"/>
      <c r="K405" s="22"/>
      <c r="L405" s="22"/>
      <c r="M405" s="22"/>
      <c r="N405" s="93" t="e">
        <f>SUM('п 2.3 раздел 2 движ'!#REF!)</f>
        <v>#REF!</v>
      </c>
      <c r="O405" s="33" t="e">
        <f>SUM('п 2.3 раздел 2 движ'!#REF!)</f>
        <v>#REF!</v>
      </c>
      <c r="P405" s="29"/>
      <c r="Q405" s="30"/>
      <c r="R405" s="30"/>
    </row>
    <row r="406" spans="2:18" ht="15.75" customHeight="1" x14ac:dyDescent="0.25">
      <c r="B406" s="540" t="s">
        <v>186</v>
      </c>
      <c r="C406" s="541"/>
      <c r="D406" s="541"/>
      <c r="E406" s="541"/>
      <c r="F406" s="541"/>
      <c r="G406" s="541"/>
      <c r="H406" s="541"/>
      <c r="I406" s="541"/>
      <c r="J406" s="541"/>
      <c r="K406" s="541"/>
      <c r="L406" s="541"/>
      <c r="M406" s="541"/>
      <c r="N406" s="541"/>
      <c r="O406" s="541"/>
      <c r="P406" s="541"/>
      <c r="Q406" s="541"/>
      <c r="R406" s="542"/>
    </row>
    <row r="409" spans="2:18" ht="15.75" customHeight="1" x14ac:dyDescent="0.25">
      <c r="B409" s="37" t="s">
        <v>26</v>
      </c>
      <c r="C409" s="31"/>
      <c r="D409" s="23"/>
      <c r="E409" s="35"/>
      <c r="F409" s="29"/>
      <c r="G409" s="29"/>
      <c r="H409" s="29"/>
      <c r="I409" s="22"/>
      <c r="J409" s="22"/>
      <c r="K409" s="22"/>
      <c r="L409" s="22"/>
      <c r="M409" s="22"/>
      <c r="N409" s="93" t="e">
        <f>SUM('п 2.3 раздел 2 движ'!#REF!)</f>
        <v>#REF!</v>
      </c>
      <c r="O409" s="33" t="e">
        <f>SUM('п 2.3 раздел 2 движ'!#REF!)</f>
        <v>#REF!</v>
      </c>
      <c r="P409" s="29"/>
      <c r="Q409" s="30"/>
      <c r="R409" s="30"/>
    </row>
    <row r="410" spans="2:18" ht="15.75" customHeight="1" x14ac:dyDescent="0.25">
      <c r="B410" s="91" t="s">
        <v>28</v>
      </c>
      <c r="C410" s="31"/>
      <c r="D410" s="23"/>
      <c r="E410" s="35"/>
      <c r="F410" s="29"/>
      <c r="G410" s="29"/>
      <c r="H410" s="29"/>
      <c r="I410" s="22"/>
      <c r="J410" s="22"/>
      <c r="K410" s="22"/>
      <c r="L410" s="22"/>
      <c r="M410" s="22"/>
      <c r="N410" s="93" t="e">
        <f>N310+N313+N317+N319+N321+N335+N344+N346+N363+N367+N370+N373+N382+N391+N398+N405+N409</f>
        <v>#REF!</v>
      </c>
      <c r="O410" s="33"/>
      <c r="P410" s="29"/>
      <c r="Q410" s="30"/>
      <c r="R410" s="30"/>
    </row>
    <row r="411" spans="2:18" s="99" customFormat="1" ht="16.5" customHeight="1" x14ac:dyDescent="0.25">
      <c r="B411" s="540" t="s">
        <v>63</v>
      </c>
      <c r="C411" s="541"/>
      <c r="D411" s="541"/>
      <c r="E411" s="541"/>
      <c r="F411" s="541"/>
      <c r="G411" s="541"/>
      <c r="H411" s="541"/>
      <c r="I411" s="541"/>
      <c r="J411" s="541"/>
      <c r="K411" s="541"/>
      <c r="L411" s="541"/>
      <c r="M411" s="541"/>
      <c r="N411" s="541"/>
      <c r="O411" s="541"/>
      <c r="P411" s="541"/>
      <c r="Q411" s="541"/>
      <c r="R411" s="542"/>
    </row>
    <row r="446" spans="2:18" ht="14.25" customHeight="1" x14ac:dyDescent="0.25">
      <c r="B446" s="27" t="s">
        <v>26</v>
      </c>
      <c r="C446" s="31"/>
      <c r="D446" s="23"/>
      <c r="E446" s="35"/>
      <c r="F446" s="29"/>
      <c r="G446" s="29"/>
      <c r="H446" s="29"/>
      <c r="I446" s="22"/>
      <c r="J446" s="22"/>
      <c r="K446" s="22"/>
      <c r="L446" s="22"/>
      <c r="M446" s="22"/>
      <c r="N446" s="93" t="e">
        <f>SUM('п 2.3 раздел 2 движ'!#REF!)</f>
        <v>#REF!</v>
      </c>
      <c r="O446" s="33" t="e">
        <f>SUM('п 2.3 раздел 2 движ'!#REF!)</f>
        <v>#REF!</v>
      </c>
      <c r="P446" s="29"/>
      <c r="Q446" s="30"/>
      <c r="R446" s="30"/>
    </row>
    <row r="447" spans="2:18" s="99" customFormat="1" ht="15" customHeight="1" x14ac:dyDescent="0.25">
      <c r="B447" s="531" t="s">
        <v>48</v>
      </c>
      <c r="C447" s="532"/>
      <c r="D447" s="532"/>
      <c r="E447" s="532"/>
      <c r="F447" s="532"/>
      <c r="G447" s="532"/>
      <c r="H447" s="532"/>
      <c r="I447" s="532"/>
      <c r="J447" s="532"/>
      <c r="K447" s="532"/>
      <c r="L447" s="532"/>
      <c r="M447" s="532"/>
      <c r="N447" s="532"/>
      <c r="O447" s="532"/>
      <c r="P447" s="532"/>
      <c r="Q447" s="532"/>
      <c r="R447" s="533"/>
    </row>
    <row r="448" spans="2:18" ht="12" customHeight="1" x14ac:dyDescent="0.25">
      <c r="B448" s="34" t="s">
        <v>49</v>
      </c>
      <c r="C448" s="31"/>
      <c r="D448" s="28"/>
      <c r="E448" s="32"/>
      <c r="F448" s="24"/>
      <c r="G448" s="24"/>
      <c r="H448" s="24"/>
      <c r="I448" s="35"/>
      <c r="J448" s="35"/>
      <c r="K448" s="35"/>
      <c r="L448" s="35"/>
      <c r="M448" s="35"/>
      <c r="N448" s="94" t="e">
        <f>SUM('п 2.3 раздел 2 движ'!#REF!)</f>
        <v>#REF!</v>
      </c>
      <c r="O448" s="26" t="e">
        <f>SUM('п 2.3 раздел 2 движ'!#REF!)</f>
        <v>#REF!</v>
      </c>
      <c r="P448" s="23"/>
      <c r="Q448" s="30"/>
      <c r="R448" s="30"/>
    </row>
    <row r="449" spans="2:18" ht="12.75" customHeight="1" x14ac:dyDescent="0.25">
      <c r="B449" s="529" t="s">
        <v>71</v>
      </c>
      <c r="C449" s="530"/>
      <c r="D449" s="28"/>
      <c r="E449" s="32"/>
      <c r="F449" s="24"/>
      <c r="G449" s="24"/>
      <c r="H449" s="24"/>
      <c r="I449" s="35"/>
      <c r="J449" s="35"/>
      <c r="K449" s="35"/>
      <c r="L449" s="35"/>
      <c r="M449" s="35"/>
      <c r="N449" s="94" t="e">
        <f>N305+N410+N446+N448</f>
        <v>#REF!</v>
      </c>
      <c r="O449" s="26" t="e">
        <f>O310+O313+O317+O319+O321+O335+O344+O346+O363+O367+O370+O373+O382+O391+O398+O405+O409</f>
        <v>#REF!</v>
      </c>
      <c r="P449" s="23"/>
      <c r="Q449" s="30"/>
      <c r="R449" s="30"/>
    </row>
    <row r="450" spans="2:18" ht="15" customHeight="1" x14ac:dyDescent="0.25">
      <c r="B450" s="537" t="s">
        <v>67</v>
      </c>
      <c r="C450" s="538"/>
      <c r="D450" s="538"/>
      <c r="E450" s="538"/>
      <c r="F450" s="538"/>
      <c r="G450" s="538"/>
      <c r="H450" s="538"/>
      <c r="I450" s="538"/>
      <c r="J450" s="538"/>
      <c r="K450" s="538"/>
      <c r="L450" s="538"/>
      <c r="M450" s="538"/>
      <c r="N450" s="538"/>
      <c r="O450" s="538"/>
      <c r="P450" s="538"/>
      <c r="Q450" s="538"/>
      <c r="R450" s="539"/>
    </row>
    <row r="455" spans="2:18" ht="15" customHeight="1" x14ac:dyDescent="0.25">
      <c r="B455" s="523" t="s">
        <v>203</v>
      </c>
      <c r="C455" s="524"/>
      <c r="D455" s="524"/>
      <c r="E455" s="524"/>
      <c r="F455" s="524"/>
      <c r="G455" s="524"/>
      <c r="H455" s="524"/>
      <c r="I455" s="524"/>
      <c r="J455" s="524"/>
      <c r="K455" s="524"/>
      <c r="L455" s="524"/>
      <c r="M455" s="524"/>
      <c r="N455" s="524"/>
      <c r="O455" s="524"/>
      <c r="P455" s="524"/>
      <c r="Q455" s="524"/>
      <c r="R455" s="525"/>
    </row>
    <row r="456" spans="2:18" ht="15" customHeight="1" x14ac:dyDescent="0.25">
      <c r="B456" s="523" t="s">
        <v>61</v>
      </c>
      <c r="C456" s="524"/>
      <c r="D456" s="524"/>
      <c r="E456" s="524"/>
      <c r="F456" s="524"/>
      <c r="G456" s="524"/>
      <c r="H456" s="524"/>
      <c r="I456" s="524"/>
      <c r="J456" s="524"/>
      <c r="K456" s="524"/>
      <c r="L456" s="524"/>
      <c r="M456" s="524"/>
      <c r="N456" s="524"/>
      <c r="O456" s="524"/>
      <c r="P456" s="524"/>
      <c r="Q456" s="524"/>
      <c r="R456" s="525"/>
    </row>
    <row r="457" spans="2:18" x14ac:dyDescent="0.25">
      <c r="B457" s="526" t="s">
        <v>204</v>
      </c>
      <c r="C457" s="527"/>
      <c r="D457" s="527"/>
      <c r="E457" s="527"/>
      <c r="F457" s="527"/>
      <c r="G457" s="527"/>
      <c r="H457" s="527"/>
      <c r="I457" s="527"/>
      <c r="J457" s="527"/>
      <c r="K457" s="527"/>
      <c r="L457" s="527"/>
      <c r="M457" s="527"/>
      <c r="N457" s="527"/>
      <c r="O457" s="527"/>
      <c r="P457" s="527"/>
      <c r="Q457" s="527"/>
      <c r="R457" s="528"/>
    </row>
    <row r="458" spans="2:18" ht="15" customHeight="1" x14ac:dyDescent="0.25">
      <c r="B458" s="560" t="s">
        <v>48</v>
      </c>
      <c r="C458" s="561"/>
      <c r="D458" s="561"/>
      <c r="E458" s="561"/>
      <c r="F458" s="561"/>
      <c r="G458" s="561"/>
      <c r="H458" s="561"/>
      <c r="I458" s="561"/>
      <c r="J458" s="561"/>
      <c r="K458" s="561"/>
      <c r="L458" s="561"/>
      <c r="M458" s="561"/>
      <c r="N458" s="561"/>
      <c r="O458" s="561"/>
      <c r="P458" s="561"/>
      <c r="Q458" s="561"/>
      <c r="R458" s="562"/>
    </row>
    <row r="474" spans="2:18" x14ac:dyDescent="0.25">
      <c r="B474" s="80" t="s">
        <v>26</v>
      </c>
      <c r="C474" s="38"/>
      <c r="D474" s="23"/>
      <c r="E474" s="29"/>
      <c r="F474" s="29"/>
      <c r="G474" s="29"/>
      <c r="H474" s="29"/>
      <c r="I474" s="29"/>
      <c r="J474" s="29"/>
      <c r="K474" s="29"/>
      <c r="L474" s="29"/>
      <c r="M474" s="29"/>
      <c r="N474" s="78" t="e">
        <f>SUM('п 2.3 раздел 2 движ'!#REF!)</f>
        <v>#REF!</v>
      </c>
      <c r="O474" s="78" t="e">
        <f>SUM('п 2.3 раздел 2 движ'!#REF!)</f>
        <v>#REF!</v>
      </c>
      <c r="P474" s="29"/>
      <c r="Q474" s="30"/>
      <c r="R474" s="30"/>
    </row>
    <row r="475" spans="2:18" x14ac:dyDescent="0.25">
      <c r="B475" s="118" t="s">
        <v>66</v>
      </c>
      <c r="C475" s="121"/>
      <c r="D475" s="122"/>
      <c r="E475" s="110"/>
      <c r="F475" s="110"/>
      <c r="G475" s="123"/>
      <c r="H475" s="110"/>
      <c r="I475" s="110"/>
      <c r="J475" s="110"/>
      <c r="K475" s="110"/>
      <c r="L475" s="110"/>
      <c r="M475" s="110"/>
      <c r="N475" s="78" t="e">
        <f>#REF!+N474</f>
        <v>#REF!</v>
      </c>
      <c r="O475" s="78" t="e">
        <f>#REF!+O474</f>
        <v>#REF!</v>
      </c>
      <c r="P475" s="110"/>
      <c r="Q475" s="111"/>
      <c r="R475" s="112"/>
    </row>
    <row r="476" spans="2:18" x14ac:dyDescent="0.25">
      <c r="B476" s="554" t="s">
        <v>68</v>
      </c>
      <c r="C476" s="555"/>
      <c r="D476" s="555"/>
      <c r="E476" s="555"/>
      <c r="F476" s="555"/>
      <c r="G476" s="556"/>
      <c r="H476" s="110"/>
      <c r="I476" s="110"/>
      <c r="J476" s="110"/>
      <c r="K476" s="110"/>
      <c r="L476" s="110"/>
      <c r="M476" s="110"/>
      <c r="N476" s="78" t="e">
        <f>N475</f>
        <v>#REF!</v>
      </c>
      <c r="O476" s="78" t="e">
        <f>O474</f>
        <v>#REF!</v>
      </c>
      <c r="P476" s="110"/>
      <c r="Q476" s="111"/>
      <c r="R476" s="112"/>
    </row>
    <row r="477" spans="2:18" x14ac:dyDescent="0.25">
      <c r="B477" s="554" t="s">
        <v>147</v>
      </c>
      <c r="C477" s="555"/>
      <c r="D477" s="555"/>
      <c r="E477" s="555"/>
      <c r="F477" s="555"/>
      <c r="G477" s="556"/>
      <c r="H477" s="110"/>
      <c r="I477" s="110"/>
      <c r="J477" s="110"/>
      <c r="K477" s="110"/>
      <c r="L477" s="110"/>
      <c r="M477" s="110"/>
      <c r="N477" s="78">
        <v>0</v>
      </c>
      <c r="O477" s="78">
        <v>0</v>
      </c>
      <c r="P477" s="110"/>
      <c r="Q477" s="111"/>
      <c r="R477" s="112"/>
    </row>
    <row r="478" spans="2:18" ht="30.75" customHeight="1" x14ac:dyDescent="0.25">
      <c r="B478" s="523" t="s">
        <v>205</v>
      </c>
      <c r="C478" s="524"/>
      <c r="D478" s="524"/>
      <c r="E478" s="524"/>
      <c r="F478" s="524"/>
      <c r="G478" s="524"/>
      <c r="H478" s="524"/>
      <c r="I478" s="524"/>
      <c r="J478" s="524"/>
      <c r="K478" s="524"/>
      <c r="L478" s="524"/>
      <c r="M478" s="524"/>
      <c r="N478" s="524"/>
      <c r="O478" s="524"/>
      <c r="P478" s="524"/>
      <c r="Q478" s="524"/>
      <c r="R478" s="525"/>
    </row>
    <row r="479" spans="2:18" x14ac:dyDescent="0.25">
      <c r="B479" s="526" t="s">
        <v>64</v>
      </c>
      <c r="C479" s="527"/>
      <c r="D479" s="527"/>
      <c r="E479" s="527"/>
      <c r="F479" s="527"/>
      <c r="G479" s="527"/>
      <c r="H479" s="527"/>
      <c r="I479" s="527"/>
      <c r="J479" s="527"/>
      <c r="K479" s="527"/>
      <c r="L479" s="527"/>
      <c r="M479" s="527"/>
      <c r="N479" s="527"/>
      <c r="O479" s="527"/>
      <c r="P479" s="527"/>
      <c r="Q479" s="527"/>
      <c r="R479" s="528"/>
    </row>
    <row r="480" spans="2:18" ht="15" customHeight="1" x14ac:dyDescent="0.25">
      <c r="B480" s="526" t="s">
        <v>65</v>
      </c>
      <c r="C480" s="527"/>
      <c r="D480" s="527"/>
      <c r="E480" s="527"/>
      <c r="F480" s="527"/>
      <c r="G480" s="527"/>
      <c r="H480" s="527"/>
      <c r="I480" s="527"/>
      <c r="J480" s="527"/>
      <c r="K480" s="527"/>
      <c r="L480" s="527"/>
      <c r="M480" s="527"/>
      <c r="N480" s="527"/>
      <c r="O480" s="527"/>
      <c r="P480" s="527"/>
      <c r="Q480" s="527"/>
      <c r="R480" s="528"/>
    </row>
    <row r="482" spans="2:18" s="76" customFormat="1" ht="15" customHeight="1" x14ac:dyDescent="0.25">
      <c r="B482" s="128" t="s">
        <v>7</v>
      </c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5" t="e">
        <f>SUM('п 1.2 раздел 1 зд, стр, соор'!#REF!)</f>
        <v>#REF!</v>
      </c>
      <c r="O482" s="125" t="e">
        <f>SUM(O475:O480)</f>
        <v>#REF!</v>
      </c>
      <c r="P482" s="124"/>
      <c r="Q482" s="124"/>
      <c r="R482" s="124"/>
    </row>
    <row r="483" spans="2:18" s="76" customFormat="1" ht="15" customHeight="1" x14ac:dyDescent="0.25">
      <c r="B483" s="126" t="s">
        <v>149</v>
      </c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25" t="e">
        <f>N482</f>
        <v>#REF!</v>
      </c>
      <c r="O483" s="125" t="e">
        <f>O482</f>
        <v>#REF!</v>
      </c>
      <c r="P483" s="119"/>
      <c r="Q483" s="119"/>
      <c r="R483" s="120"/>
    </row>
    <row r="484" spans="2:18" s="76" customFormat="1" ht="15" customHeight="1" x14ac:dyDescent="0.25">
      <c r="B484" s="523" t="s">
        <v>61</v>
      </c>
      <c r="C484" s="524"/>
      <c r="D484" s="524"/>
      <c r="E484" s="524"/>
      <c r="F484" s="524"/>
      <c r="G484" s="524"/>
      <c r="H484" s="524"/>
      <c r="I484" s="524"/>
      <c r="J484" s="524"/>
      <c r="K484" s="524"/>
      <c r="L484" s="524"/>
      <c r="M484" s="524"/>
      <c r="N484" s="524"/>
      <c r="O484" s="524"/>
      <c r="P484" s="524"/>
      <c r="Q484" s="524"/>
      <c r="R484" s="525"/>
    </row>
    <row r="485" spans="2:18" s="76" customFormat="1" ht="15" customHeight="1" x14ac:dyDescent="0.25">
      <c r="B485" s="526" t="s">
        <v>207</v>
      </c>
      <c r="C485" s="527"/>
      <c r="D485" s="527"/>
      <c r="E485" s="527"/>
      <c r="F485" s="527"/>
      <c r="G485" s="527"/>
      <c r="H485" s="527"/>
      <c r="I485" s="527"/>
      <c r="J485" s="527"/>
      <c r="K485" s="527"/>
      <c r="L485" s="527"/>
      <c r="M485" s="527"/>
      <c r="N485" s="527"/>
      <c r="O485" s="527"/>
      <c r="P485" s="527"/>
      <c r="Q485" s="527"/>
      <c r="R485" s="528"/>
    </row>
    <row r="486" spans="2:18" s="76" customFormat="1" ht="15" customHeight="1" x14ac:dyDescent="0.25">
      <c r="B486" s="115"/>
      <c r="C486" s="116"/>
      <c r="D486" s="116"/>
      <c r="E486" s="116"/>
      <c r="F486" s="116"/>
      <c r="G486" s="116"/>
      <c r="H486" s="116"/>
      <c r="I486" s="116"/>
      <c r="J486" s="116" t="s">
        <v>208</v>
      </c>
      <c r="K486" s="116"/>
      <c r="L486" s="116"/>
      <c r="M486" s="116"/>
      <c r="N486" s="116"/>
      <c r="O486" s="116"/>
      <c r="P486" s="116"/>
      <c r="Q486" s="116"/>
      <c r="R486" s="117"/>
    </row>
    <row r="492" spans="2:18" s="76" customFormat="1" ht="15" customHeight="1" x14ac:dyDescent="0.25">
      <c r="B492" s="124" t="s">
        <v>7</v>
      </c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127" t="e">
        <f>SUM('п 2.3 раздел 2 движ'!#REF!)</f>
        <v>#REF!</v>
      </c>
      <c r="O492" s="57" t="e">
        <f>SUM('п 2.3 раздел 2 движ'!#REF!)</f>
        <v>#REF!</v>
      </c>
      <c r="P492" s="66"/>
      <c r="Q492" s="66"/>
      <c r="R492" s="66"/>
    </row>
    <row r="493" spans="2:18" s="76" customFormat="1" ht="15" customHeight="1" x14ac:dyDescent="0.25">
      <c r="B493" s="560" t="s">
        <v>48</v>
      </c>
      <c r="C493" s="561"/>
      <c r="D493" s="561"/>
      <c r="E493" s="561"/>
      <c r="F493" s="561"/>
      <c r="G493" s="561"/>
      <c r="H493" s="561"/>
      <c r="I493" s="561"/>
      <c r="J493" s="561"/>
      <c r="K493" s="561"/>
      <c r="L493" s="561"/>
      <c r="M493" s="561"/>
      <c r="N493" s="561"/>
      <c r="O493" s="561"/>
      <c r="P493" s="561"/>
      <c r="Q493" s="561"/>
      <c r="R493" s="562"/>
    </row>
    <row r="502" spans="2:18" s="76" customFormat="1" ht="15" customHeight="1" x14ac:dyDescent="0.25">
      <c r="B502" s="124" t="s">
        <v>7</v>
      </c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127" t="e">
        <f>SUM('п 2.3 раздел 2 движ'!#REF!)</f>
        <v>#REF!</v>
      </c>
      <c r="O502" s="57" t="e">
        <f>SUM('п 2.3 раздел 2 движ'!#REF!)</f>
        <v>#REF!</v>
      </c>
      <c r="P502" s="66"/>
      <c r="Q502" s="66"/>
      <c r="R502" s="66"/>
    </row>
    <row r="503" spans="2:18" s="76" customFormat="1" ht="15" customHeight="1" x14ac:dyDescent="0.25">
      <c r="B503" s="126" t="s">
        <v>148</v>
      </c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55" t="e">
        <f>N492+N502</f>
        <v>#REF!</v>
      </c>
      <c r="O503" s="57" t="e">
        <f>O492+O502</f>
        <v>#REF!</v>
      </c>
      <c r="P503" s="113"/>
      <c r="Q503" s="113"/>
      <c r="R503" s="114"/>
    </row>
    <row r="504" spans="2:18" x14ac:dyDescent="0.25">
      <c r="B504" s="554" t="s">
        <v>68</v>
      </c>
      <c r="C504" s="555"/>
      <c r="D504" s="555"/>
      <c r="E504" s="555"/>
      <c r="F504" s="555"/>
      <c r="G504" s="556"/>
      <c r="H504" s="110"/>
      <c r="I504" s="110"/>
      <c r="J504" s="110"/>
      <c r="K504" s="110"/>
      <c r="L504" s="110"/>
      <c r="M504" s="110"/>
      <c r="N504" s="78" t="e">
        <f>N483+N503</f>
        <v>#REF!</v>
      </c>
      <c r="O504" s="78" t="e">
        <f>O483+O503</f>
        <v>#REF!</v>
      </c>
      <c r="P504" s="110"/>
      <c r="Q504" s="111"/>
      <c r="R504" s="112"/>
    </row>
    <row r="505" spans="2:18" x14ac:dyDescent="0.25">
      <c r="B505" s="554" t="s">
        <v>147</v>
      </c>
      <c r="C505" s="555"/>
      <c r="D505" s="555"/>
      <c r="E505" s="555"/>
      <c r="F505" s="555"/>
      <c r="G505" s="556"/>
      <c r="H505" s="110"/>
      <c r="I505" s="110"/>
      <c r="J505" s="110"/>
      <c r="K505" s="110"/>
      <c r="L505" s="110"/>
      <c r="M505" s="110"/>
      <c r="N505" s="78">
        <v>0</v>
      </c>
      <c r="O505" s="78">
        <v>0</v>
      </c>
      <c r="P505" s="110"/>
      <c r="Q505" s="111"/>
      <c r="R505" s="112"/>
    </row>
    <row r="506" spans="2:18" ht="15" customHeight="1" x14ac:dyDescent="0.25">
      <c r="B506" s="523" t="s">
        <v>121</v>
      </c>
      <c r="C506" s="524"/>
      <c r="D506" s="524"/>
      <c r="E506" s="524"/>
      <c r="F506" s="524"/>
      <c r="G506" s="524"/>
      <c r="H506" s="524"/>
      <c r="I506" s="524"/>
      <c r="J506" s="524"/>
      <c r="K506" s="524"/>
      <c r="L506" s="524"/>
      <c r="M506" s="524"/>
      <c r="N506" s="524"/>
      <c r="O506" s="524"/>
      <c r="P506" s="524"/>
      <c r="Q506" s="524"/>
      <c r="R506" s="525"/>
    </row>
    <row r="507" spans="2:18" ht="15" customHeight="1" x14ac:dyDescent="0.25">
      <c r="B507" s="526" t="s">
        <v>64</v>
      </c>
      <c r="C507" s="527"/>
      <c r="D507" s="527"/>
      <c r="E507" s="527"/>
      <c r="F507" s="527"/>
      <c r="G507" s="527"/>
      <c r="H507" s="527"/>
      <c r="I507" s="527"/>
      <c r="J507" s="527"/>
      <c r="K507" s="527"/>
      <c r="L507" s="527"/>
      <c r="M507" s="527"/>
      <c r="N507" s="527"/>
      <c r="O507" s="527"/>
      <c r="P507" s="527"/>
      <c r="Q507" s="527"/>
      <c r="R507" s="528"/>
    </row>
    <row r="508" spans="2:18" x14ac:dyDescent="0.25">
      <c r="B508" s="526" t="s">
        <v>65</v>
      </c>
      <c r="C508" s="527"/>
      <c r="D508" s="527"/>
      <c r="E508" s="527"/>
      <c r="F508" s="527"/>
      <c r="G508" s="527"/>
      <c r="H508" s="527"/>
      <c r="I508" s="527"/>
      <c r="J508" s="527"/>
      <c r="K508" s="527"/>
      <c r="L508" s="527"/>
      <c r="M508" s="527"/>
      <c r="N508" s="527"/>
      <c r="O508" s="527"/>
      <c r="P508" s="527"/>
      <c r="Q508" s="527"/>
      <c r="R508" s="528"/>
    </row>
    <row r="509" spans="2:18" s="69" customFormat="1" ht="187.5" customHeight="1" x14ac:dyDescent="0.25">
      <c r="B509" s="62" t="s">
        <v>182</v>
      </c>
      <c r="C509" s="10" t="s">
        <v>127</v>
      </c>
      <c r="D509" s="64" t="s">
        <v>128</v>
      </c>
      <c r="E509" s="68">
        <v>49.3</v>
      </c>
      <c r="F509" s="54" t="s">
        <v>129</v>
      </c>
      <c r="G509" s="54" t="s">
        <v>130</v>
      </c>
      <c r="H509" s="10" t="s">
        <v>85</v>
      </c>
      <c r="I509" s="54" t="s">
        <v>131</v>
      </c>
      <c r="J509" s="54" t="s">
        <v>132</v>
      </c>
      <c r="K509" s="54" t="s">
        <v>125</v>
      </c>
      <c r="L509" s="54" t="s">
        <v>133</v>
      </c>
      <c r="M509" s="54" t="s">
        <v>214</v>
      </c>
      <c r="N509" s="63">
        <v>154913</v>
      </c>
      <c r="O509" s="60">
        <v>458653.18</v>
      </c>
      <c r="P509" s="10" t="s">
        <v>24</v>
      </c>
      <c r="Q509" s="10" t="s">
        <v>24</v>
      </c>
      <c r="R509" s="62" t="s">
        <v>23</v>
      </c>
    </row>
    <row r="510" spans="2:18" s="69" customFormat="1" ht="156.75" customHeight="1" x14ac:dyDescent="0.25">
      <c r="B510" s="62" t="s">
        <v>183</v>
      </c>
      <c r="C510" s="10" t="s">
        <v>134</v>
      </c>
      <c r="D510" s="10" t="s">
        <v>135</v>
      </c>
      <c r="E510" s="54">
        <v>12.1</v>
      </c>
      <c r="F510" s="65" t="s">
        <v>136</v>
      </c>
      <c r="G510" s="54" t="s">
        <v>137</v>
      </c>
      <c r="H510" s="10" t="s">
        <v>85</v>
      </c>
      <c r="I510" s="54" t="s">
        <v>138</v>
      </c>
      <c r="J510" s="54" t="s">
        <v>139</v>
      </c>
      <c r="K510" s="54" t="s">
        <v>125</v>
      </c>
      <c r="L510" s="54" t="s">
        <v>140</v>
      </c>
      <c r="M510" s="54" t="s">
        <v>141</v>
      </c>
      <c r="N510" s="63">
        <v>248971.29</v>
      </c>
      <c r="O510" s="60">
        <v>236200.95</v>
      </c>
      <c r="P510" s="10" t="s">
        <v>24</v>
      </c>
      <c r="Q510" s="10" t="s">
        <v>24</v>
      </c>
      <c r="R510" s="62" t="s">
        <v>23</v>
      </c>
    </row>
    <row r="511" spans="2:18" s="69" customFormat="1" ht="164.25" customHeight="1" x14ac:dyDescent="0.25">
      <c r="B511" s="62" t="s">
        <v>184</v>
      </c>
      <c r="C511" s="10" t="s">
        <v>134</v>
      </c>
      <c r="D511" s="10" t="s">
        <v>142</v>
      </c>
      <c r="E511" s="70">
        <v>11.3</v>
      </c>
      <c r="F511" s="10" t="s">
        <v>143</v>
      </c>
      <c r="G511" s="71" t="s">
        <v>137</v>
      </c>
      <c r="H511" s="10" t="s">
        <v>85</v>
      </c>
      <c r="I511" s="54" t="s">
        <v>138</v>
      </c>
      <c r="J511" s="54" t="s">
        <v>144</v>
      </c>
      <c r="K511" s="54" t="s">
        <v>125</v>
      </c>
      <c r="L511" s="54" t="s">
        <v>140</v>
      </c>
      <c r="M511" s="54" t="s">
        <v>141</v>
      </c>
      <c r="N511" s="63">
        <v>232510.38</v>
      </c>
      <c r="O511" s="60">
        <v>220584.36</v>
      </c>
      <c r="P511" s="10" t="s">
        <v>0</v>
      </c>
      <c r="Q511" s="10" t="s">
        <v>0</v>
      </c>
      <c r="R511" s="10" t="s">
        <v>0</v>
      </c>
    </row>
    <row r="552" spans="2:18" s="43" customFormat="1" x14ac:dyDescent="0.25">
      <c r="B552" s="66" t="s">
        <v>49</v>
      </c>
      <c r="C552" s="86"/>
      <c r="D552" s="83"/>
      <c r="E552" s="84">
        <f>SUM(E509:E549)</f>
        <v>72.7</v>
      </c>
      <c r="F552" s="85"/>
      <c r="G552" s="85"/>
      <c r="H552" s="85"/>
      <c r="I552" s="85"/>
      <c r="J552" s="85"/>
      <c r="K552" s="85"/>
      <c r="L552" s="85"/>
      <c r="M552" s="85"/>
      <c r="N552" s="78">
        <f>SUM(N509:N549)</f>
        <v>636394.67000000004</v>
      </c>
      <c r="O552" s="82">
        <f>SUM(O509:O549)</f>
        <v>915438.49</v>
      </c>
      <c r="P552" s="55"/>
      <c r="Q552" s="77"/>
      <c r="R552" s="51"/>
    </row>
    <row r="553" spans="2:18" ht="15" customHeight="1" x14ac:dyDescent="0.25">
      <c r="B553" s="526" t="s">
        <v>27</v>
      </c>
      <c r="C553" s="527"/>
      <c r="D553" s="527"/>
      <c r="E553" s="527"/>
      <c r="F553" s="527"/>
      <c r="G553" s="527"/>
      <c r="H553" s="527"/>
      <c r="I553" s="527"/>
      <c r="J553" s="527"/>
      <c r="K553" s="527"/>
      <c r="L553" s="527"/>
      <c r="M553" s="527"/>
      <c r="N553" s="527"/>
      <c r="O553" s="527"/>
      <c r="P553" s="527"/>
      <c r="Q553" s="527"/>
      <c r="R553" s="528"/>
    </row>
    <row r="568" spans="2:18" ht="15" customHeight="1" x14ac:dyDescent="0.25">
      <c r="B568" s="24" t="s">
        <v>7</v>
      </c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57" t="e">
        <f>SUM('п 1.2 раздел 1 зд, стр, соор'!#REF!)</f>
        <v>#REF!</v>
      </c>
      <c r="O568" s="57" t="e">
        <f>SUM('п 1.2 раздел 1 зд, стр, соор'!#REF!)</f>
        <v>#REF!</v>
      </c>
      <c r="P568" s="66"/>
      <c r="Q568" s="66"/>
      <c r="R568" s="66"/>
    </row>
    <row r="692" spans="2:18" s="43" customFormat="1" x14ac:dyDescent="0.25">
      <c r="B692" s="86" t="s">
        <v>26</v>
      </c>
      <c r="C692" s="86"/>
      <c r="D692" s="75"/>
      <c r="E692" s="89">
        <f>SUM('п 1.2 раздел 1 зд, стр, соор'!K176:K182)</f>
        <v>0</v>
      </c>
      <c r="F692" s="89"/>
      <c r="G692" s="89"/>
      <c r="H692" s="89"/>
      <c r="I692" s="89"/>
      <c r="J692" s="89"/>
      <c r="K692" s="89"/>
      <c r="L692" s="89"/>
      <c r="M692" s="89"/>
      <c r="N692" s="87">
        <f>SUM('п 1.2 раздел 1 зд, стр, соор'!P176:P182)</f>
        <v>0</v>
      </c>
      <c r="O692" s="87">
        <f>SUM('п 1.2 раздел 1 зд, стр, соор'!Q176:Q182)</f>
        <v>0</v>
      </c>
      <c r="P692" s="54"/>
      <c r="Q692" s="51"/>
      <c r="R692" s="51"/>
    </row>
    <row r="693" spans="2:18" s="43" customFormat="1" ht="15" customHeight="1" x14ac:dyDescent="0.25">
      <c r="B693" s="554" t="s">
        <v>150</v>
      </c>
      <c r="C693" s="556"/>
      <c r="D693" s="10"/>
      <c r="E693" s="54"/>
      <c r="F693" s="54"/>
      <c r="G693" s="54"/>
      <c r="H693" s="54"/>
      <c r="I693" s="54"/>
      <c r="J693" s="54"/>
      <c r="K693" s="54"/>
      <c r="L693" s="54"/>
      <c r="M693" s="54"/>
      <c r="N693" s="78" t="e">
        <f>N692+'п 1.2 раздел 1 зд, стр, соор'!#REF!+'п 1.2 раздел 1 зд, стр, соор'!#REF!</f>
        <v>#REF!</v>
      </c>
      <c r="O693" s="78" t="e">
        <f>O692++'п 1.2 раздел 1 зд, стр, соор'!#REF!+'п 1.2 раздел 1 зд, стр, соор'!#REF!</f>
        <v>#REF!</v>
      </c>
      <c r="P693" s="54"/>
      <c r="Q693" s="51"/>
      <c r="R693" s="51"/>
    </row>
    <row r="694" spans="2:18" s="43" customFormat="1" ht="15" customHeight="1" x14ac:dyDescent="0.25">
      <c r="B694" s="554" t="s">
        <v>149</v>
      </c>
      <c r="C694" s="556"/>
      <c r="D694" s="10"/>
      <c r="E694" s="54"/>
      <c r="F694" s="54"/>
      <c r="G694" s="54"/>
      <c r="H694" s="54"/>
      <c r="I694" s="54"/>
      <c r="J694" s="54"/>
      <c r="K694" s="54"/>
      <c r="L694" s="54"/>
      <c r="M694" s="54"/>
      <c r="N694" s="78" t="e">
        <f>N552+N568+'п 1.2 раздел 1 зд, стр, соор'!#REF!+'п 1.2 раздел 1 зд, стр, соор'!#REF!+'п 1.2 раздел 1 зд, стр, соор'!#REF!+'п 1.2 раздел 1 зд, стр, соор'!#REF!+N693</f>
        <v>#REF!</v>
      </c>
      <c r="O694" s="78" t="e">
        <f>O552+O568+'п 1.2 раздел 1 зд, стр, соор'!#REF!+'п 1.2 раздел 1 зд, стр, соор'!#REF!+'п 1.2 раздел 1 зд, стр, соор'!#REF!+'п 1.2 раздел 1 зд, стр, соор'!#REF!+O693</f>
        <v>#REF!</v>
      </c>
      <c r="P694" s="54"/>
      <c r="Q694" s="51"/>
      <c r="R694" s="51"/>
    </row>
    <row r="695" spans="2:18" ht="15" customHeight="1" x14ac:dyDescent="0.25">
      <c r="B695" s="557" t="s">
        <v>61</v>
      </c>
      <c r="C695" s="558"/>
      <c r="D695" s="558"/>
      <c r="E695" s="558"/>
      <c r="F695" s="558"/>
      <c r="G695" s="558"/>
      <c r="H695" s="558"/>
      <c r="I695" s="558"/>
      <c r="J695" s="558"/>
      <c r="K695" s="558"/>
      <c r="L695" s="558"/>
      <c r="M695" s="558"/>
      <c r="N695" s="558"/>
      <c r="O695" s="558"/>
      <c r="P695" s="558"/>
      <c r="Q695" s="558"/>
      <c r="R695" s="559"/>
    </row>
    <row r="696" spans="2:18" ht="15" customHeight="1" x14ac:dyDescent="0.25">
      <c r="B696" s="557" t="s">
        <v>63</v>
      </c>
      <c r="C696" s="558"/>
      <c r="D696" s="558"/>
      <c r="E696" s="558"/>
      <c r="F696" s="558"/>
      <c r="G696" s="558"/>
      <c r="H696" s="558"/>
      <c r="I696" s="558"/>
      <c r="J696" s="558"/>
      <c r="K696" s="558"/>
      <c r="L696" s="558"/>
      <c r="M696" s="558"/>
      <c r="N696" s="558"/>
      <c r="O696" s="558"/>
      <c r="P696" s="558"/>
      <c r="Q696" s="558"/>
      <c r="R696" s="559"/>
    </row>
    <row r="718" spans="2:18" x14ac:dyDescent="0.25">
      <c r="B718" s="24" t="s">
        <v>26</v>
      </c>
      <c r="C718" s="31"/>
      <c r="D718" s="23"/>
      <c r="E718" s="29"/>
      <c r="F718" s="29"/>
      <c r="G718" s="29"/>
      <c r="H718" s="29"/>
      <c r="I718" s="29"/>
      <c r="J718" s="29"/>
      <c r="K718" s="29"/>
      <c r="L718" s="29"/>
      <c r="M718" s="29"/>
      <c r="N718" s="93">
        <f>SUM('п 2.3 раздел 2 движ'!L17:L17)</f>
        <v>0</v>
      </c>
      <c r="O718" s="93" t="e">
        <f>SUM('п 2.3 раздел 2 движ'!#REF!)</f>
        <v>#REF!</v>
      </c>
      <c r="P718" s="29"/>
      <c r="Q718" s="30"/>
      <c r="R718" s="30"/>
    </row>
    <row r="771" spans="2:18" x14ac:dyDescent="0.25">
      <c r="B771" s="37" t="s">
        <v>26</v>
      </c>
      <c r="C771" s="31"/>
      <c r="D771" s="23"/>
      <c r="E771" s="29"/>
      <c r="F771" s="29"/>
      <c r="G771" s="29"/>
      <c r="H771" s="29"/>
      <c r="I771" s="29"/>
      <c r="J771" s="29"/>
      <c r="K771" s="29"/>
      <c r="L771" s="29"/>
      <c r="M771" s="29"/>
      <c r="N771" s="93">
        <f>SUM('п 2.3 раздел 2 движ'!L71:L71)</f>
        <v>0</v>
      </c>
      <c r="O771" s="94">
        <f>SUM('п 2.3 раздел 2 движ'!M71:U71)</f>
        <v>0</v>
      </c>
      <c r="P771" s="23"/>
      <c r="Q771" s="23"/>
      <c r="R771" s="22"/>
    </row>
    <row r="772" spans="2:18" x14ac:dyDescent="0.25">
      <c r="B772" s="540" t="s">
        <v>48</v>
      </c>
      <c r="C772" s="541"/>
      <c r="D772" s="541"/>
      <c r="E772" s="541"/>
      <c r="F772" s="541"/>
      <c r="G772" s="541"/>
      <c r="H772" s="541"/>
      <c r="I772" s="541"/>
      <c r="J772" s="541"/>
      <c r="K772" s="541"/>
      <c r="L772" s="541"/>
      <c r="M772" s="541"/>
      <c r="N772" s="541"/>
      <c r="O772" s="541"/>
      <c r="P772" s="541"/>
      <c r="Q772" s="541"/>
      <c r="R772" s="542"/>
    </row>
    <row r="828" spans="2:18" x14ac:dyDescent="0.25">
      <c r="B828" s="27" t="s">
        <v>26</v>
      </c>
      <c r="C828" s="23"/>
      <c r="D828" s="23"/>
      <c r="E828" s="29"/>
      <c r="F828" s="29"/>
      <c r="G828" s="29"/>
      <c r="H828" s="29"/>
      <c r="I828" s="29"/>
      <c r="J828" s="29"/>
      <c r="K828" s="39"/>
      <c r="L828" s="29"/>
      <c r="M828" s="29"/>
      <c r="N828" s="93" t="e">
        <f>SUM('п 2.3 раздел 2 движ'!#REF!)</f>
        <v>#REF!</v>
      </c>
      <c r="O828" s="94" t="e">
        <f>SUM('п 2.3 раздел 2 движ'!#REF!)</f>
        <v>#REF!</v>
      </c>
      <c r="P828" s="23"/>
      <c r="Q828" s="23"/>
      <c r="R828" s="22"/>
    </row>
    <row r="912" spans="2:18" x14ac:dyDescent="0.25">
      <c r="B912" s="129" t="s">
        <v>26</v>
      </c>
      <c r="C912" s="130"/>
      <c r="D912" s="23"/>
      <c r="E912" s="29"/>
      <c r="F912" s="29"/>
      <c r="G912" s="29"/>
      <c r="H912" s="29"/>
      <c r="I912" s="29"/>
      <c r="J912" s="29"/>
      <c r="K912" s="39"/>
      <c r="L912" s="29"/>
      <c r="M912" s="29"/>
      <c r="N912" s="93">
        <f>SUM('п 2.3 раздел 2 движ'!L73:L78)</f>
        <v>0</v>
      </c>
      <c r="O912" s="94">
        <f>SUM('п 2.3 раздел 2 движ'!M73:M78)</f>
        <v>0</v>
      </c>
      <c r="P912" s="23"/>
      <c r="Q912" s="23"/>
      <c r="R912" s="22"/>
    </row>
    <row r="913" spans="2:18" x14ac:dyDescent="0.25">
      <c r="B913" s="546" t="s">
        <v>66</v>
      </c>
      <c r="C913" s="547"/>
      <c r="D913" s="23"/>
      <c r="E913" s="29"/>
      <c r="F913" s="29"/>
      <c r="G913" s="29"/>
      <c r="H913" s="29"/>
      <c r="I913" s="29"/>
      <c r="J913" s="29"/>
      <c r="K913" s="39"/>
      <c r="L913" s="29"/>
      <c r="M913" s="29"/>
      <c r="N913" s="33" t="e">
        <f>+N718+N771+N828+N912</f>
        <v>#REF!</v>
      </c>
      <c r="O913" s="25" t="e">
        <f>O718+O771+O828+O912</f>
        <v>#REF!</v>
      </c>
      <c r="P913" s="23"/>
      <c r="Q913" s="23"/>
      <c r="R913" s="22"/>
    </row>
    <row r="914" spans="2:18" ht="15" customHeight="1" x14ac:dyDescent="0.25">
      <c r="B914" s="548" t="s">
        <v>68</v>
      </c>
      <c r="C914" s="549"/>
      <c r="D914" s="549"/>
      <c r="E914" s="549"/>
      <c r="F914" s="549"/>
      <c r="G914" s="550"/>
      <c r="H914" s="29"/>
      <c r="I914" s="29"/>
      <c r="J914" s="29"/>
      <c r="K914" s="29"/>
      <c r="L914" s="29"/>
      <c r="M914" s="29"/>
      <c r="N914" s="33" t="e">
        <f>N694+N913</f>
        <v>#REF!</v>
      </c>
      <c r="O914" s="26" t="e">
        <f>O694+O913</f>
        <v>#REF!</v>
      </c>
      <c r="P914" s="23"/>
      <c r="Q914" s="23"/>
      <c r="R914" s="22"/>
    </row>
    <row r="915" spans="2:18" x14ac:dyDescent="0.25">
      <c r="B915" s="554" t="s">
        <v>147</v>
      </c>
      <c r="C915" s="555"/>
      <c r="D915" s="555"/>
      <c r="E915" s="555"/>
      <c r="F915" s="555"/>
      <c r="G915" s="556"/>
      <c r="H915" s="110"/>
      <c r="I915" s="110"/>
      <c r="J915" s="110"/>
      <c r="K915" s="110"/>
      <c r="L915" s="110"/>
      <c r="M915" s="110"/>
      <c r="N915" s="78">
        <v>0</v>
      </c>
      <c r="O915" s="78">
        <v>0</v>
      </c>
      <c r="P915" s="110"/>
      <c r="Q915" s="111"/>
      <c r="R915" s="112"/>
    </row>
    <row r="916" spans="2:18" x14ac:dyDescent="0.25">
      <c r="B916" s="523" t="s">
        <v>215</v>
      </c>
      <c r="C916" s="524"/>
      <c r="D916" s="524"/>
      <c r="E916" s="524"/>
      <c r="F916" s="524"/>
      <c r="G916" s="524"/>
      <c r="H916" s="524"/>
      <c r="I916" s="524"/>
      <c r="J916" s="524"/>
      <c r="K916" s="524"/>
      <c r="L916" s="524"/>
      <c r="M916" s="524"/>
      <c r="N916" s="524"/>
      <c r="O916" s="524"/>
      <c r="P916" s="524"/>
      <c r="Q916" s="524"/>
      <c r="R916" s="525"/>
    </row>
    <row r="917" spans="2:18" x14ac:dyDescent="0.25">
      <c r="B917" s="526" t="s">
        <v>61</v>
      </c>
      <c r="C917" s="527"/>
      <c r="D917" s="527"/>
      <c r="E917" s="527"/>
      <c r="F917" s="527"/>
      <c r="G917" s="527"/>
      <c r="H917" s="527"/>
      <c r="I917" s="527"/>
      <c r="J917" s="527"/>
      <c r="K917" s="527"/>
      <c r="L917" s="527"/>
      <c r="M917" s="527"/>
      <c r="N917" s="527"/>
      <c r="O917" s="527"/>
      <c r="P917" s="527"/>
      <c r="Q917" s="527"/>
      <c r="R917" s="528"/>
    </row>
    <row r="918" spans="2:18" x14ac:dyDescent="0.25">
      <c r="B918" s="526" t="s">
        <v>216</v>
      </c>
      <c r="C918" s="527"/>
      <c r="D918" s="527"/>
      <c r="E918" s="527"/>
      <c r="F918" s="527"/>
      <c r="G918" s="527"/>
      <c r="H918" s="527"/>
      <c r="I918" s="527"/>
      <c r="J918" s="527"/>
      <c r="K918" s="527"/>
      <c r="L918" s="527"/>
      <c r="M918" s="527"/>
      <c r="N918" s="527"/>
      <c r="O918" s="527"/>
      <c r="P918" s="527"/>
      <c r="Q918" s="527"/>
      <c r="R918" s="528"/>
    </row>
    <row r="921" spans="2:18" s="76" customFormat="1" x14ac:dyDescent="0.25">
      <c r="B921" s="124" t="s">
        <v>7</v>
      </c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5" t="e">
        <f>SUM('п 2.3 раздел 2 движ'!#REF!)</f>
        <v>#REF!</v>
      </c>
      <c r="O921" s="124"/>
      <c r="P921" s="124"/>
      <c r="Q921" s="124"/>
      <c r="R921" s="124"/>
    </row>
    <row r="922" spans="2:18" ht="15" customHeight="1" x14ac:dyDescent="0.25">
      <c r="B922" s="551" t="s">
        <v>78</v>
      </c>
      <c r="C922" s="552"/>
      <c r="D922" s="552"/>
      <c r="E922" s="552"/>
      <c r="F922" s="552"/>
      <c r="G922" s="553"/>
      <c r="H922" s="36"/>
      <c r="I922" s="36"/>
      <c r="J922" s="36"/>
      <c r="K922" s="36"/>
      <c r="L922" s="36"/>
      <c r="M922" s="36"/>
      <c r="N922" s="33" t="e">
        <f>#REF!+#REF!+#REF!+#REF!+#REF!+#REF!+#REF!+#REF!+#REF!+N476+N504+N914+N921</f>
        <v>#REF!</v>
      </c>
      <c r="O922" s="33" t="e">
        <f>#REF!+#REF!+#REF!+#REF!+#REF!+#REF!+#REF!+#REF!+#REF!+O476+O504+O914</f>
        <v>#REF!</v>
      </c>
      <c r="P922" s="36"/>
      <c r="Q922" s="36"/>
      <c r="R922" s="30"/>
    </row>
    <row r="923" spans="2:18" x14ac:dyDescent="0.25">
      <c r="B923" s="40" t="s">
        <v>79</v>
      </c>
      <c r="C923" s="41"/>
      <c r="D923" s="41"/>
      <c r="E923" s="41"/>
      <c r="F923" s="42"/>
      <c r="G923" s="36"/>
      <c r="H923" s="36"/>
      <c r="I923" s="36"/>
      <c r="J923" s="36"/>
      <c r="K923" s="36"/>
      <c r="L923" s="36"/>
      <c r="M923" s="36"/>
      <c r="N923" s="33">
        <v>0</v>
      </c>
      <c r="O923" s="33" t="e">
        <f>#REF!+#REF!+#REF!+#REF!+#REF!+#REF!+#REF!+#REF!+#REF!+O477+O505+O915</f>
        <v>#REF!</v>
      </c>
      <c r="P923" s="36"/>
      <c r="Q923" s="36"/>
      <c r="R923" s="30"/>
    </row>
    <row r="927" spans="2:18" ht="50.25" customHeight="1" x14ac:dyDescent="0.25">
      <c r="B927" s="507" t="s">
        <v>6</v>
      </c>
      <c r="C927" s="507"/>
      <c r="D927" s="13"/>
      <c r="E927" s="13"/>
      <c r="F927" s="7"/>
      <c r="G927" s="7"/>
      <c r="H927" s="7"/>
      <c r="I927" s="7"/>
      <c r="J927" s="7"/>
      <c r="K927" s="7"/>
      <c r="L927" s="7"/>
      <c r="M927" s="7"/>
      <c r="N927" s="20"/>
      <c r="O927" s="12"/>
      <c r="P927" s="9"/>
      <c r="Q927" s="545" t="s">
        <v>5</v>
      </c>
      <c r="R927" s="545"/>
    </row>
  </sheetData>
  <mergeCells count="62">
    <mergeCell ref="B693:C693"/>
    <mergeCell ref="B553:R553"/>
    <mergeCell ref="B694:C694"/>
    <mergeCell ref="B458:R458"/>
    <mergeCell ref="B505:G505"/>
    <mergeCell ref="B476:G476"/>
    <mergeCell ref="B477:G477"/>
    <mergeCell ref="B478:R478"/>
    <mergeCell ref="B479:R479"/>
    <mergeCell ref="B480:R480"/>
    <mergeCell ref="B484:R484"/>
    <mergeCell ref="B485:R485"/>
    <mergeCell ref="B493:R493"/>
    <mergeCell ref="B504:G504"/>
    <mergeCell ref="B450:R450"/>
    <mergeCell ref="B506:R506"/>
    <mergeCell ref="B507:R507"/>
    <mergeCell ref="B927:C927"/>
    <mergeCell ref="Q927:R927"/>
    <mergeCell ref="B772:R772"/>
    <mergeCell ref="B913:C913"/>
    <mergeCell ref="B914:G914"/>
    <mergeCell ref="B922:G922"/>
    <mergeCell ref="B915:G915"/>
    <mergeCell ref="B916:R916"/>
    <mergeCell ref="B917:R917"/>
    <mergeCell ref="B918:R918"/>
    <mergeCell ref="B695:R695"/>
    <mergeCell ref="B696:R696"/>
    <mergeCell ref="B508:R508"/>
    <mergeCell ref="P1:R1"/>
    <mergeCell ref="B368:R368"/>
    <mergeCell ref="B371:R371"/>
    <mergeCell ref="B302:C302"/>
    <mergeCell ref="B307:R307"/>
    <mergeCell ref="B3:D3"/>
    <mergeCell ref="A4:E4"/>
    <mergeCell ref="A5:E5"/>
    <mergeCell ref="B345:R345"/>
    <mergeCell ref="D1:H1"/>
    <mergeCell ref="B399:R399"/>
    <mergeCell ref="B374:R374"/>
    <mergeCell ref="B383:R383"/>
    <mergeCell ref="B392:R392"/>
    <mergeCell ref="B311:R311"/>
    <mergeCell ref="B314:R314"/>
    <mergeCell ref="B455:R455"/>
    <mergeCell ref="B456:R456"/>
    <mergeCell ref="B457:R457"/>
    <mergeCell ref="B449:C449"/>
    <mergeCell ref="B303:R303"/>
    <mergeCell ref="B304:R304"/>
    <mergeCell ref="B306:R306"/>
    <mergeCell ref="B411:R411"/>
    <mergeCell ref="B406:R406"/>
    <mergeCell ref="B318:R318"/>
    <mergeCell ref="B320:R320"/>
    <mergeCell ref="B322:R322"/>
    <mergeCell ref="B336:R336"/>
    <mergeCell ref="B347:R347"/>
    <mergeCell ref="B364:R364"/>
    <mergeCell ref="B447:R447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 1.1 раздел 1 ЗУ</vt:lpstr>
      <vt:lpstr>п 1.2 раздел 1 зд, стр, соор</vt:lpstr>
      <vt:lpstr>п1.3 раздел 1 пом-я</vt:lpstr>
      <vt:lpstr>п1.4 раздел 1 суда</vt:lpstr>
      <vt:lpstr>п 2.1 раздел 2 акции</vt:lpstr>
      <vt:lpstr>п 2.2 раздел 2 вкл</vt:lpstr>
      <vt:lpstr>п 2.3 раздел 2 движ</vt:lpstr>
      <vt:lpstr>п2.4 раздел 2</vt:lpstr>
      <vt:lpstr>раздел 3 им-во учр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2025-11-24T11:21:48Z</dcterms:modified>
</cp:coreProperties>
</file>