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628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Files\Documents\ПРОГРАММЫ\Развитие сельского хозяйства\Программа на 2018-2022 годы\2021_03_ изменения\"/>
    </mc:Choice>
  </mc:AlternateContent>
  <xr:revisionPtr revIDLastSave="0" documentId="13_ncr:1_{668EC693-13A4-4ED6-AA09-079EE2679D0A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Общая" sheetId="4" r:id="rId1"/>
    <sheet name="МФХ" sheetId="1" r:id="rId2"/>
    <sheet name="основные" sheetId="2" r:id="rId3"/>
    <sheet name="комплексное" sheetId="3" r:id="rId4"/>
  </sheets>
  <calcPr calcId="191029" refMode="R1C1"/>
</workbook>
</file>

<file path=xl/calcChain.xml><?xml version="1.0" encoding="utf-8"?>
<calcChain xmlns="http://schemas.openxmlformats.org/spreadsheetml/2006/main">
  <c r="H12" i="2" l="1"/>
  <c r="C44" i="4"/>
  <c r="D37" i="4"/>
  <c r="C37" i="4"/>
  <c r="G21" i="3"/>
  <c r="G22" i="3"/>
  <c r="G23" i="3"/>
  <c r="C10" i="4"/>
  <c r="C9" i="4"/>
  <c r="I21" i="3" l="1"/>
  <c r="I22" i="3"/>
  <c r="I23" i="3"/>
  <c r="H21" i="3"/>
  <c r="H22" i="3"/>
  <c r="H23" i="3"/>
  <c r="I15" i="3"/>
  <c r="H15" i="3"/>
  <c r="G15" i="3"/>
  <c r="D15" i="3" s="1"/>
  <c r="D19" i="3"/>
  <c r="D18" i="3"/>
  <c r="D17" i="3"/>
  <c r="D16" i="3"/>
  <c r="D17" i="4" l="1"/>
  <c r="I12" i="2"/>
  <c r="G23" i="2" l="1"/>
  <c r="E45" i="4" l="1"/>
  <c r="C43" i="4"/>
  <c r="E44" i="4"/>
  <c r="E43" i="4"/>
  <c r="F40" i="4"/>
  <c r="E40" i="4"/>
  <c r="D40" i="4"/>
  <c r="C40" i="4"/>
  <c r="B39" i="4"/>
  <c r="B38" i="4"/>
  <c r="B37" i="4"/>
  <c r="B36" i="4"/>
  <c r="B35" i="4"/>
  <c r="D21" i="3"/>
  <c r="G12" i="3"/>
  <c r="G10" i="3" s="1"/>
  <c r="F5" i="3"/>
  <c r="G5" i="3"/>
  <c r="H5" i="3"/>
  <c r="I5" i="3"/>
  <c r="E5" i="3"/>
  <c r="D24" i="3"/>
  <c r="D14" i="3"/>
  <c r="D13" i="3"/>
  <c r="D12" i="3"/>
  <c r="D11" i="3"/>
  <c r="D7" i="3"/>
  <c r="D8" i="3"/>
  <c r="D9" i="3"/>
  <c r="D6" i="3"/>
  <c r="I20" i="3"/>
  <c r="F20" i="3"/>
  <c r="E20" i="3"/>
  <c r="I10" i="3"/>
  <c r="H10" i="3"/>
  <c r="F10" i="3"/>
  <c r="E10" i="3"/>
  <c r="G20" i="3" l="1"/>
  <c r="D22" i="3"/>
  <c r="B40" i="4"/>
  <c r="D23" i="3"/>
  <c r="H20" i="3"/>
  <c r="D20" i="3"/>
  <c r="D5" i="3"/>
  <c r="D10" i="3"/>
  <c r="G34" i="2"/>
  <c r="H34" i="2"/>
  <c r="D9" i="4" s="1"/>
  <c r="I34" i="2"/>
  <c r="D10" i="4" s="1"/>
  <c r="F34" i="2"/>
  <c r="H23" i="2"/>
  <c r="I23" i="2"/>
  <c r="D16" i="2"/>
  <c r="D15" i="2"/>
  <c r="D14" i="2"/>
  <c r="D13" i="2"/>
  <c r="D12" i="2"/>
  <c r="G12" i="2"/>
  <c r="F12" i="2"/>
  <c r="B10" i="4" l="1"/>
  <c r="D45" i="4"/>
  <c r="G36" i="2"/>
  <c r="H36" i="2"/>
  <c r="I36" i="2"/>
  <c r="F36" i="2"/>
  <c r="I28" i="2"/>
  <c r="H28" i="2"/>
  <c r="G28" i="2"/>
  <c r="F28" i="2"/>
  <c r="E28" i="2"/>
  <c r="D29" i="2"/>
  <c r="D30" i="2"/>
  <c r="D31" i="2"/>
  <c r="D32" i="2"/>
  <c r="D28" i="2" l="1"/>
  <c r="D41" i="4"/>
  <c r="E41" i="4"/>
  <c r="F41" i="4"/>
  <c r="D42" i="4"/>
  <c r="E42" i="4"/>
  <c r="F42" i="4"/>
  <c r="F43" i="4"/>
  <c r="F44" i="4"/>
  <c r="F45" i="4"/>
  <c r="C42" i="4"/>
  <c r="C45" i="4"/>
  <c r="C41" i="4"/>
  <c r="F32" i="4"/>
  <c r="E32" i="4"/>
  <c r="D32" i="4"/>
  <c r="C32" i="4"/>
  <c r="B31" i="4"/>
  <c r="B30" i="4"/>
  <c r="B29" i="4"/>
  <c r="B28" i="4"/>
  <c r="B27" i="4"/>
  <c r="B32" i="4" l="1"/>
  <c r="F35" i="2"/>
  <c r="G35" i="2"/>
  <c r="G33" i="2" s="1"/>
  <c r="H35" i="2"/>
  <c r="I35" i="2"/>
  <c r="H33" i="2"/>
  <c r="F37" i="2"/>
  <c r="G37" i="2"/>
  <c r="H37" i="2"/>
  <c r="I37" i="2"/>
  <c r="D37" i="2" s="1"/>
  <c r="E35" i="2"/>
  <c r="E36" i="2"/>
  <c r="E37" i="2"/>
  <c r="E34" i="2"/>
  <c r="D24" i="2"/>
  <c r="D25" i="2"/>
  <c r="D26" i="2"/>
  <c r="D27" i="2"/>
  <c r="D19" i="2"/>
  <c r="D20" i="2"/>
  <c r="D21" i="2"/>
  <c r="D22" i="2"/>
  <c r="F23" i="2"/>
  <c r="E23" i="2"/>
  <c r="I18" i="2"/>
  <c r="H18" i="2"/>
  <c r="G18" i="2"/>
  <c r="F18" i="2"/>
  <c r="E18" i="2"/>
  <c r="D9" i="2"/>
  <c r="D10" i="2"/>
  <c r="D11" i="2"/>
  <c r="D8" i="2"/>
  <c r="E7" i="2"/>
  <c r="D35" i="2" l="1"/>
  <c r="F33" i="2"/>
  <c r="I33" i="2"/>
  <c r="E33" i="2"/>
  <c r="D36" i="2"/>
  <c r="D7" i="2"/>
  <c r="D34" i="2"/>
  <c r="D23" i="2"/>
  <c r="D18" i="2"/>
  <c r="B45" i="4"/>
  <c r="B41" i="4"/>
  <c r="E25" i="4"/>
  <c r="F25" i="4"/>
  <c r="D25" i="4"/>
  <c r="C25" i="4"/>
  <c r="B24" i="4"/>
  <c r="B23" i="4"/>
  <c r="B22" i="4"/>
  <c r="B21" i="4"/>
  <c r="B20" i="4"/>
  <c r="E11" i="4"/>
  <c r="F11" i="4"/>
  <c r="E18" i="4"/>
  <c r="F18" i="4"/>
  <c r="C18" i="4"/>
  <c r="B17" i="4"/>
  <c r="B14" i="4"/>
  <c r="B13" i="4"/>
  <c r="D11" i="4"/>
  <c r="C11" i="4"/>
  <c r="B7" i="4"/>
  <c r="B8" i="4"/>
  <c r="B9" i="4"/>
  <c r="B6" i="4"/>
  <c r="F11" i="1"/>
  <c r="F10" i="1" s="1"/>
  <c r="G11" i="1"/>
  <c r="G10" i="1" s="1"/>
  <c r="D15" i="4" s="1"/>
  <c r="D43" i="4" s="1"/>
  <c r="H11" i="1"/>
  <c r="H10" i="1" s="1"/>
  <c r="D16" i="4" s="1"/>
  <c r="D44" i="4" s="1"/>
  <c r="I11" i="1"/>
  <c r="I10" i="1" s="1"/>
  <c r="E11" i="1"/>
  <c r="D6" i="1"/>
  <c r="F5" i="1"/>
  <c r="G5" i="1"/>
  <c r="H5" i="1"/>
  <c r="I5" i="1"/>
  <c r="E5" i="1"/>
  <c r="B15" i="4" l="1"/>
  <c r="B16" i="4"/>
  <c r="D18" i="4"/>
  <c r="B18" i="4" s="1"/>
  <c r="E46" i="4"/>
  <c r="D33" i="2"/>
  <c r="D5" i="1"/>
  <c r="D11" i="1"/>
  <c r="C46" i="4"/>
  <c r="B44" i="4"/>
  <c r="B43" i="4"/>
  <c r="B42" i="4"/>
  <c r="B11" i="4"/>
  <c r="D46" i="4"/>
  <c r="B25" i="4"/>
  <c r="E10" i="1"/>
  <c r="D10" i="1" s="1"/>
  <c r="B46" i="4" l="1"/>
</calcChain>
</file>

<file path=xl/sharedStrings.xml><?xml version="1.0" encoding="utf-8"?>
<sst xmlns="http://schemas.openxmlformats.org/spreadsheetml/2006/main" count="166" uniqueCount="51">
  <si>
    <t>всего</t>
  </si>
  <si>
    <t>краевой бюджет</t>
  </si>
  <si>
    <t>федеральный бюджет</t>
  </si>
  <si>
    <t>местный бюджет</t>
  </si>
  <si>
    <t>внебюджетные источники</t>
  </si>
  <si>
    <t>Итого</t>
  </si>
  <si>
    <t>местные бюджеты</t>
  </si>
  <si>
    <t>Осуществление отдельных государственных полномочий по поддержке сельскохозяйственного производства в Краснодарском крае в части предоставления субсидий гражданам, ведущим личное подсобное хозяйство, крестьянским (фермерским) хозяйствам, индивидуальным предпринимателям, осуществляющим деятельность в области сельскохозяйственного производства</t>
  </si>
  <si>
    <t xml:space="preserve">ПРИЛОЖЕНИЕ № 2 к подпрограмме «Развитие малых форм хозяйствования в агропромышленном комплексе» </t>
  </si>
  <si>
    <t>№ п/п</t>
  </si>
  <si>
    <t>Наименование мероприятия</t>
  </si>
  <si>
    <t xml:space="preserve">Источник </t>
  </si>
  <si>
    <t>финансирования</t>
  </si>
  <si>
    <r>
      <t>Объем финансирования, всего (тыс.руб.)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</si>
  <si>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t>в том числе по годам</t>
  </si>
  <si>
    <t>2018 год</t>
  </si>
  <si>
    <t>2019 год</t>
  </si>
  <si>
    <t>2020 год</t>
  </si>
  <si>
    <t>2021 год</t>
  </si>
  <si>
    <t>2022 год</t>
  </si>
  <si>
    <t>Год реализации</t>
  </si>
  <si>
    <t>Объем финансирования, тыс. рублей</t>
  </si>
  <si>
    <t>в разрезе источников финансирования</t>
  </si>
  <si>
    <t>Основные мероприятия муниципальной программы:</t>
  </si>
  <si>
    <t>Всего</t>
  </si>
  <si>
    <t>Подпрограмма «Развитие малых форм хозяйствования в агропромышленном комплексе»</t>
  </si>
  <si>
    <t>Подпрограмма «Обеспечение эпизоотического и ветеринарно-санитарного благополучия на территории муниципального образования Брюховецкий район»</t>
  </si>
  <si>
    <t>Всего по подпрограмме</t>
  </si>
  <si>
    <t>Источник финансирования</t>
  </si>
  <si>
    <t>Объем финанси-рования,</t>
  </si>
  <si>
    <r>
      <t>(тыс.руб.)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</si>
  <si>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t>Цель: обеспечение развития сельского хозяйства</t>
  </si>
  <si>
    <t>Задача: создание общих условий функционирования сельского хозяйства</t>
  </si>
  <si>
    <t>1.</t>
  </si>
  <si>
    <t>Осуществление государственных полномочий по поддержке сельскохозяйственного производства</t>
  </si>
  <si>
    <t>местный бюджеты</t>
  </si>
  <si>
    <t>Задача: развитие консультационных услуг, повышение квалификации малых форм хозяйствования</t>
  </si>
  <si>
    <t>2.</t>
  </si>
  <si>
    <t>Расходы на обеспечение деятельности (оказание услуг) МБУ «ЦРСХ ПП»</t>
  </si>
  <si>
    <t>3.</t>
  </si>
  <si>
    <t>Организация и проведение совещаний, выставок, ярмарок, смотров-конкурсов и других мероприятий</t>
  </si>
  <si>
    <t>Подпрограмма «Устойчивое развитие сельских территорий»</t>
  </si>
  <si>
    <t>4.</t>
  </si>
  <si>
    <t>Организация и проведение вы-ставок и других мероприятий</t>
  </si>
  <si>
    <t>Осуществление управленческих функций органами местного самоуправления по реализации отдельных государственных полномочий по поддержке сельскохозяйственного производства в Краснодарском крае</t>
  </si>
  <si>
    <t>5.</t>
  </si>
  <si>
    <t xml:space="preserve">ПРИЛОЖЕНИЕ № 2 к подпрограмме «Комплексное развитие сельских территорий» </t>
  </si>
  <si>
    <t>Реконструкция МАОУ СОШ № 3 по адресу: ст. Брюховецкая, ул. Димитрова, д. 46, с увеличением и выделением блока начального образования на 400 мест (III этап. Блок начального образования на 400 мест)</t>
  </si>
  <si>
    <t>Спортивный комплекс с плавательным бассейном в ст. Брюховецкая Краснодарского края</t>
  </si>
  <si>
    <t>Подпрограмма «Комплексное развитие сельских территорий»</t>
  </si>
  <si>
    <t>Строительство универсального спортивного зала со встроенной столовой на 140 посадочных мест, на территории МБОУ СОШ № 6 им. М.В. Масливец в хуторе Красная Нива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</si>
</sst>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"/>
  </numFmts>
  <fonts count="5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rgb="FF2D2D2D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9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right" vertical="center" wrapText="1"/>
    </xf>
    <xf numFmtId="0" fontId="0" fillId="0" borderId="0" xfId="0" applyFill="1"/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164" fontId="1" fillId="0" borderId="8" xfId="0" applyNumberFormat="1" applyFont="1" applyBorder="1" applyAlignment="1">
      <alignment horizontal="right" vertical="top" wrapText="1"/>
    </xf>
    <xf numFmtId="0" fontId="1" fillId="0" borderId="0" xfId="0" applyFont="1" applyFill="1"/>
    <xf numFmtId="164" fontId="1" fillId="0" borderId="1" xfId="0" applyNumberFormat="1" applyFont="1" applyFill="1" applyBorder="1" applyAlignment="1">
      <alignment horizontal="right" vertical="top" wrapText="1"/>
    </xf>
    <xf numFmtId="0" fontId="1" fillId="0" borderId="3" xfId="0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right" vertical="top"/>
    </xf>
    <xf numFmtId="0" fontId="1" fillId="0" borderId="1" xfId="0" applyFont="1" applyFill="1" applyBorder="1" applyAlignment="1">
      <alignment horizontal="right" vertical="top" wrapText="1"/>
    </xf>
    <xf numFmtId="164" fontId="1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top" wrapText="1"/>
    </xf>
    <xf numFmtId="164" fontId="1" fillId="0" borderId="1" xfId="0" applyNumberFormat="1" applyFont="1" applyFill="1" applyBorder="1" applyAlignment="1">
      <alignment horizontal="center" vertical="top" wrapText="1"/>
    </xf>
    <xf numFmtId="164" fontId="4" fillId="0" borderId="1" xfId="0" applyNumberFormat="1" applyFont="1" applyFill="1" applyBorder="1" applyAlignment="1">
      <alignment horizontal="center" vertical="top" wrapText="1"/>
    </xf>
    <xf numFmtId="164" fontId="1" fillId="0" borderId="2" xfId="0" applyNumberFormat="1" applyFont="1" applyFill="1" applyBorder="1" applyAlignment="1">
      <alignment horizontal="right" vertical="top" wrapText="1"/>
    </xf>
    <xf numFmtId="0" fontId="1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right" vertical="top" wrapText="1"/>
    </xf>
    <xf numFmtId="164" fontId="1" fillId="2" borderId="8" xfId="0" applyNumberFormat="1" applyFont="1" applyFill="1" applyBorder="1" applyAlignment="1">
      <alignment horizontal="right" vertical="top" wrapText="1"/>
    </xf>
    <xf numFmtId="164" fontId="1" fillId="2" borderId="2" xfId="0" applyNumberFormat="1" applyFont="1" applyFill="1" applyBorder="1" applyAlignment="1">
      <alignment horizontal="right" vertical="top" wrapText="1"/>
    </xf>
    <xf numFmtId="164" fontId="4" fillId="2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1" fillId="0" borderId="8" xfId="0" applyNumberFormat="1" applyFont="1" applyFill="1" applyBorder="1" applyAlignment="1">
      <alignment horizontal="right" vertical="top" wrapText="1"/>
    </xf>
    <xf numFmtId="164" fontId="1" fillId="0" borderId="7" xfId="0" applyNumberFormat="1" applyFont="1" applyFill="1" applyBorder="1" applyAlignment="1">
      <alignment horizontal="right" vertical="top" wrapText="1"/>
    </xf>
    <xf numFmtId="0" fontId="1" fillId="2" borderId="1" xfId="0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right" vertical="top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horizontal="right" vertical="center" wrapText="1"/>
    </xf>
    <xf numFmtId="165" fontId="1" fillId="2" borderId="1" xfId="0" applyNumberFormat="1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2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vertical="top" wrapText="1"/>
    </xf>
    <xf numFmtId="0" fontId="1" fillId="0" borderId="6" xfId="0" applyFont="1" applyBorder="1" applyAlignment="1">
      <alignment vertical="top" wrapText="1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left" vertical="top"/>
    </xf>
    <xf numFmtId="0" fontId="1" fillId="0" borderId="4" xfId="0" applyFont="1" applyBorder="1" applyAlignment="1">
      <alignment horizontal="left" vertical="top"/>
    </xf>
    <xf numFmtId="0" fontId="1" fillId="0" borderId="2" xfId="0" applyFont="1" applyBorder="1" applyAlignment="1">
      <alignment horizontal="left" vertical="top"/>
    </xf>
    <xf numFmtId="0" fontId="1" fillId="2" borderId="3" xfId="0" applyFont="1" applyFill="1" applyBorder="1" applyAlignment="1">
      <alignment horizontal="center" vertical="top" wrapText="1"/>
    </xf>
    <xf numFmtId="0" fontId="1" fillId="2" borderId="4" xfId="0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horizontal="center" vertical="top" wrapText="1"/>
    </xf>
    <xf numFmtId="0" fontId="1" fillId="2" borderId="3" xfId="0" applyFont="1" applyFill="1" applyBorder="1" applyAlignment="1">
      <alignment horizontal="left" vertical="top" wrapText="1"/>
    </xf>
    <xf numFmtId="0" fontId="1" fillId="2" borderId="4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left" vertical="top" wrapText="1"/>
    </xf>
    <xf numFmtId="164" fontId="1" fillId="2" borderId="1" xfId="0" applyNumberFormat="1" applyFont="1" applyFill="1" applyBorder="1" applyAlignment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46"/>
  <sheetViews>
    <sheetView tabSelected="1" zoomScaleNormal="100" workbookViewId="0">
      <pane xSplit="1" ySplit="3" topLeftCell="B22" activePane="bottomRight" state="frozen"/>
      <selection pane="topRight" activeCell="B1" sqref="B1"/>
      <selection pane="bottomLeft" activeCell="A4" sqref="A4"/>
      <selection pane="bottomRight" activeCell="D44" sqref="D44:D46"/>
    </sheetView>
  </sheetViews>
  <sheetFormatPr defaultRowHeight="15" x14ac:dyDescent="0.25"/>
  <cols>
    <col min="1" max="1" width="24.5703125" style="7" customWidth="1"/>
    <col min="2" max="2" width="13.5703125" style="7" customWidth="1"/>
    <col min="3" max="3" width="13.42578125" style="7" customWidth="1"/>
    <col min="4" max="4" width="12.28515625" style="7" customWidth="1"/>
    <col min="5" max="5" width="14.5703125" style="7" customWidth="1"/>
    <col min="6" max="6" width="16.7109375" style="7" customWidth="1"/>
  </cols>
  <sheetData>
    <row r="1" spans="1:6" ht="15.75" x14ac:dyDescent="0.25">
      <c r="A1" s="44" t="s">
        <v>20</v>
      </c>
      <c r="B1" s="44" t="s">
        <v>21</v>
      </c>
      <c r="C1" s="44"/>
      <c r="D1" s="44"/>
      <c r="E1" s="44"/>
      <c r="F1" s="44"/>
    </row>
    <row r="2" spans="1:6" ht="15.75" x14ac:dyDescent="0.25">
      <c r="A2" s="44"/>
      <c r="B2" s="44" t="s">
        <v>0</v>
      </c>
      <c r="C2" s="44" t="s">
        <v>22</v>
      </c>
      <c r="D2" s="44"/>
      <c r="E2" s="44"/>
      <c r="F2" s="44"/>
    </row>
    <row r="3" spans="1:6" ht="31.5" x14ac:dyDescent="0.25">
      <c r="A3" s="44"/>
      <c r="B3" s="44"/>
      <c r="C3" s="37" t="s">
        <v>3</v>
      </c>
      <c r="D3" s="37" t="s">
        <v>1</v>
      </c>
      <c r="E3" s="37" t="s">
        <v>2</v>
      </c>
      <c r="F3" s="37" t="s">
        <v>4</v>
      </c>
    </row>
    <row r="4" spans="1:6" ht="15.75" x14ac:dyDescent="0.25">
      <c r="A4" s="36">
        <v>1</v>
      </c>
      <c r="B4" s="36">
        <v>2</v>
      </c>
      <c r="C4" s="36">
        <v>3</v>
      </c>
      <c r="D4" s="36">
        <v>4</v>
      </c>
      <c r="E4" s="36">
        <v>5</v>
      </c>
      <c r="F4" s="36">
        <v>6</v>
      </c>
    </row>
    <row r="5" spans="1:6" ht="15.75" x14ac:dyDescent="0.25">
      <c r="A5" s="43" t="s">
        <v>23</v>
      </c>
      <c r="B5" s="43"/>
      <c r="C5" s="43"/>
      <c r="D5" s="43"/>
      <c r="E5" s="43"/>
      <c r="F5" s="43"/>
    </row>
    <row r="6" spans="1:6" ht="15.75" x14ac:dyDescent="0.25">
      <c r="A6" s="35" t="s">
        <v>15</v>
      </c>
      <c r="B6" s="6">
        <f>C6+D6+E6+F6</f>
        <v>3756.1</v>
      </c>
      <c r="C6" s="6">
        <v>2578.6999999999998</v>
      </c>
      <c r="D6" s="6">
        <v>1177.4000000000001</v>
      </c>
      <c r="E6" s="6">
        <v>0</v>
      </c>
      <c r="F6" s="6">
        <v>0</v>
      </c>
    </row>
    <row r="7" spans="1:6" ht="15.75" x14ac:dyDescent="0.25">
      <c r="A7" s="35" t="s">
        <v>16</v>
      </c>
      <c r="B7" s="6">
        <f t="shared" ref="B7:B11" si="0">C7+D7+E7+F7</f>
        <v>3813</v>
      </c>
      <c r="C7" s="6">
        <v>2578.4</v>
      </c>
      <c r="D7" s="6">
        <v>1234.5999999999999</v>
      </c>
      <c r="E7" s="6">
        <v>0</v>
      </c>
      <c r="F7" s="6">
        <v>0</v>
      </c>
    </row>
    <row r="8" spans="1:6" ht="15.75" x14ac:dyDescent="0.25">
      <c r="A8" s="35" t="s">
        <v>17</v>
      </c>
      <c r="B8" s="6">
        <f t="shared" si="0"/>
        <v>3672.2999999999997</v>
      </c>
      <c r="C8" s="6">
        <v>2390.6999999999998</v>
      </c>
      <c r="D8" s="6">
        <v>1281.5999999999999</v>
      </c>
      <c r="E8" s="6">
        <v>0</v>
      </c>
      <c r="F8" s="6">
        <v>0</v>
      </c>
    </row>
    <row r="9" spans="1:6" ht="15.75" x14ac:dyDescent="0.25">
      <c r="A9" s="35" t="s">
        <v>18</v>
      </c>
      <c r="B9" s="78">
        <f t="shared" si="0"/>
        <v>3627.2000000000003</v>
      </c>
      <c r="C9" s="6">
        <f>основные!H36</f>
        <v>2353.8000000000002</v>
      </c>
      <c r="D9" s="78">
        <f>основные!H34</f>
        <v>1273.4000000000001</v>
      </c>
      <c r="E9" s="6">
        <v>0</v>
      </c>
      <c r="F9" s="6">
        <v>0</v>
      </c>
    </row>
    <row r="10" spans="1:6" ht="15.75" x14ac:dyDescent="0.25">
      <c r="A10" s="35" t="s">
        <v>19</v>
      </c>
      <c r="B10" s="78">
        <f t="shared" ref="B10" si="1">C10+D10+E10+F10</f>
        <v>3521.2000000000003</v>
      </c>
      <c r="C10" s="6">
        <f>основные!I36</f>
        <v>2247.8000000000002</v>
      </c>
      <c r="D10" s="78">
        <f>основные!I34</f>
        <v>1273.4000000000001</v>
      </c>
      <c r="E10" s="6">
        <v>0</v>
      </c>
      <c r="F10" s="6">
        <v>0</v>
      </c>
    </row>
    <row r="11" spans="1:6" ht="15.75" x14ac:dyDescent="0.25">
      <c r="A11" s="35" t="s">
        <v>24</v>
      </c>
      <c r="B11" s="78">
        <f t="shared" si="0"/>
        <v>18389.800000000003</v>
      </c>
      <c r="C11" s="6">
        <f>SUM(C6:C10)</f>
        <v>12149.400000000001</v>
      </c>
      <c r="D11" s="78">
        <f>SUM(D6:D10)</f>
        <v>6240.4</v>
      </c>
      <c r="E11" s="6">
        <f t="shared" ref="E11:F11" si="2">SUM(E6:E10)</f>
        <v>0</v>
      </c>
      <c r="F11" s="6">
        <f t="shared" si="2"/>
        <v>0</v>
      </c>
    </row>
    <row r="12" spans="1:6" ht="15.75" x14ac:dyDescent="0.25">
      <c r="A12" s="43" t="s">
        <v>25</v>
      </c>
      <c r="B12" s="43"/>
      <c r="C12" s="43"/>
      <c r="D12" s="43"/>
      <c r="E12" s="43"/>
      <c r="F12" s="43"/>
    </row>
    <row r="13" spans="1:6" ht="15.75" x14ac:dyDescent="0.25">
      <c r="A13" s="35" t="s">
        <v>15</v>
      </c>
      <c r="B13" s="6">
        <f t="shared" ref="B13:B46" si="3">C13+D13+E13+F13</f>
        <v>5354.5</v>
      </c>
      <c r="C13" s="6">
        <v>0</v>
      </c>
      <c r="D13" s="6">
        <v>5354.5</v>
      </c>
      <c r="E13" s="6">
        <v>0</v>
      </c>
      <c r="F13" s="6">
        <v>0</v>
      </c>
    </row>
    <row r="14" spans="1:6" ht="15.75" x14ac:dyDescent="0.25">
      <c r="A14" s="35" t="s">
        <v>16</v>
      </c>
      <c r="B14" s="6">
        <f t="shared" si="3"/>
        <v>6200.1</v>
      </c>
      <c r="C14" s="6">
        <v>0</v>
      </c>
      <c r="D14" s="6">
        <v>6200.1</v>
      </c>
      <c r="E14" s="6">
        <v>0</v>
      </c>
      <c r="F14" s="6">
        <v>0</v>
      </c>
    </row>
    <row r="15" spans="1:6" ht="15.75" x14ac:dyDescent="0.25">
      <c r="A15" s="35" t="s">
        <v>17</v>
      </c>
      <c r="B15" s="6">
        <f t="shared" si="3"/>
        <v>4786</v>
      </c>
      <c r="C15" s="6">
        <v>0</v>
      </c>
      <c r="D15" s="6">
        <f>МФХ!G10</f>
        <v>4786</v>
      </c>
      <c r="E15" s="6">
        <v>0</v>
      </c>
      <c r="F15" s="6">
        <v>0</v>
      </c>
    </row>
    <row r="16" spans="1:6" ht="15.75" x14ac:dyDescent="0.25">
      <c r="A16" s="35" t="s">
        <v>18</v>
      </c>
      <c r="B16" s="6">
        <f t="shared" si="3"/>
        <v>4359.3999999999996</v>
      </c>
      <c r="C16" s="6">
        <v>0</v>
      </c>
      <c r="D16" s="6">
        <f>МФХ!H10</f>
        <v>4359.3999999999996</v>
      </c>
      <c r="E16" s="6">
        <v>0</v>
      </c>
      <c r="F16" s="6">
        <v>0</v>
      </c>
    </row>
    <row r="17" spans="1:6" ht="15.75" x14ac:dyDescent="0.25">
      <c r="A17" s="35" t="s">
        <v>19</v>
      </c>
      <c r="B17" s="78">
        <f t="shared" si="3"/>
        <v>4359.3999999999996</v>
      </c>
      <c r="C17" s="6">
        <v>0</v>
      </c>
      <c r="D17" s="78">
        <f>МФХ!I6</f>
        <v>4359.3999999999996</v>
      </c>
      <c r="E17" s="6">
        <v>0</v>
      </c>
      <c r="F17" s="6">
        <v>0</v>
      </c>
    </row>
    <row r="18" spans="1:6" ht="15.75" x14ac:dyDescent="0.25">
      <c r="A18" s="35" t="s">
        <v>27</v>
      </c>
      <c r="B18" s="78">
        <f t="shared" si="3"/>
        <v>25059.4</v>
      </c>
      <c r="C18" s="6">
        <f>SUM(C13:C17)</f>
        <v>0</v>
      </c>
      <c r="D18" s="78">
        <f>SUM(D13:D17)</f>
        <v>25059.4</v>
      </c>
      <c r="E18" s="6">
        <f>SUM(E13:E17)</f>
        <v>0</v>
      </c>
      <c r="F18" s="6">
        <f>SUM(F13:F17)</f>
        <v>0</v>
      </c>
    </row>
    <row r="19" spans="1:6" ht="33" customHeight="1" x14ac:dyDescent="0.25">
      <c r="A19" s="42" t="s">
        <v>26</v>
      </c>
      <c r="B19" s="42"/>
      <c r="C19" s="42"/>
      <c r="D19" s="42"/>
      <c r="E19" s="42"/>
      <c r="F19" s="42"/>
    </row>
    <row r="20" spans="1:6" ht="15.75" x14ac:dyDescent="0.25">
      <c r="A20" s="35" t="s">
        <v>15</v>
      </c>
      <c r="B20" s="6">
        <f t="shared" si="3"/>
        <v>13.4</v>
      </c>
      <c r="C20" s="6">
        <v>0</v>
      </c>
      <c r="D20" s="6">
        <v>13.4</v>
      </c>
      <c r="E20" s="6">
        <v>0</v>
      </c>
      <c r="F20" s="6">
        <v>0</v>
      </c>
    </row>
    <row r="21" spans="1:6" ht="15.75" x14ac:dyDescent="0.25">
      <c r="A21" s="35" t="s">
        <v>16</v>
      </c>
      <c r="B21" s="6">
        <f t="shared" si="3"/>
        <v>19.5</v>
      </c>
      <c r="C21" s="6">
        <v>0</v>
      </c>
      <c r="D21" s="6">
        <v>19.5</v>
      </c>
      <c r="E21" s="6">
        <v>0</v>
      </c>
      <c r="F21" s="6">
        <v>0</v>
      </c>
    </row>
    <row r="22" spans="1:6" ht="15.75" x14ac:dyDescent="0.25">
      <c r="A22" s="35" t="s">
        <v>17</v>
      </c>
      <c r="B22" s="6">
        <f t="shared" si="3"/>
        <v>48.2</v>
      </c>
      <c r="C22" s="6">
        <v>0</v>
      </c>
      <c r="D22" s="6">
        <v>48.2</v>
      </c>
      <c r="E22" s="6">
        <v>0</v>
      </c>
      <c r="F22" s="6">
        <v>0</v>
      </c>
    </row>
    <row r="23" spans="1:6" ht="15.75" x14ac:dyDescent="0.25">
      <c r="A23" s="35" t="s">
        <v>18</v>
      </c>
      <c r="B23" s="41">
        <f t="shared" si="3"/>
        <v>194.298</v>
      </c>
      <c r="C23" s="41">
        <v>145.398</v>
      </c>
      <c r="D23" s="6">
        <v>48.9</v>
      </c>
      <c r="E23" s="6">
        <v>0</v>
      </c>
      <c r="F23" s="6">
        <v>0</v>
      </c>
    </row>
    <row r="24" spans="1:6" ht="15.75" x14ac:dyDescent="0.25">
      <c r="A24" s="35" t="s">
        <v>19</v>
      </c>
      <c r="B24" s="6">
        <f t="shared" si="3"/>
        <v>48.9</v>
      </c>
      <c r="C24" s="40">
        <v>0</v>
      </c>
      <c r="D24" s="6">
        <v>48.9</v>
      </c>
      <c r="E24" s="6">
        <v>0</v>
      </c>
      <c r="F24" s="6">
        <v>0</v>
      </c>
    </row>
    <row r="25" spans="1:6" ht="15.75" x14ac:dyDescent="0.25">
      <c r="A25" s="35" t="s">
        <v>27</v>
      </c>
      <c r="B25" s="41">
        <f t="shared" si="3"/>
        <v>324.298</v>
      </c>
      <c r="C25" s="41">
        <f>SUM(C20:C24)</f>
        <v>145.398</v>
      </c>
      <c r="D25" s="6">
        <f>SUM(D20:D24)</f>
        <v>178.9</v>
      </c>
      <c r="E25" s="6">
        <f>SUM(E20:E24)</f>
        <v>0</v>
      </c>
      <c r="F25" s="6">
        <f>SUM(F20:F24)</f>
        <v>0</v>
      </c>
    </row>
    <row r="26" spans="1:6" ht="15.75" x14ac:dyDescent="0.25">
      <c r="A26" s="42" t="s">
        <v>41</v>
      </c>
      <c r="B26" s="42"/>
      <c r="C26" s="42"/>
      <c r="D26" s="42"/>
      <c r="E26" s="42"/>
      <c r="F26" s="42"/>
    </row>
    <row r="27" spans="1:6" ht="15.75" x14ac:dyDescent="0.25">
      <c r="A27" s="35" t="s">
        <v>15</v>
      </c>
      <c r="B27" s="6">
        <f t="shared" ref="B27:B32" si="4">C27+D27+E27+F27</f>
        <v>0</v>
      </c>
      <c r="C27" s="6">
        <v>0</v>
      </c>
      <c r="D27" s="6">
        <v>0</v>
      </c>
      <c r="E27" s="6">
        <v>0</v>
      </c>
      <c r="F27" s="6">
        <v>0</v>
      </c>
    </row>
    <row r="28" spans="1:6" ht="15.75" x14ac:dyDescent="0.25">
      <c r="A28" s="35" t="s">
        <v>16</v>
      </c>
      <c r="B28" s="6">
        <f t="shared" si="4"/>
        <v>0</v>
      </c>
      <c r="C28" s="6">
        <v>0</v>
      </c>
      <c r="D28" s="6">
        <v>0</v>
      </c>
      <c r="E28" s="6">
        <v>0</v>
      </c>
      <c r="F28" s="6">
        <v>0</v>
      </c>
    </row>
    <row r="29" spans="1:6" ht="15.75" x14ac:dyDescent="0.25">
      <c r="A29" s="35" t="s">
        <v>17</v>
      </c>
      <c r="B29" s="6">
        <f t="shared" si="4"/>
        <v>0</v>
      </c>
      <c r="C29" s="6">
        <v>0</v>
      </c>
      <c r="D29" s="6">
        <v>0</v>
      </c>
      <c r="E29" s="6">
        <v>0</v>
      </c>
      <c r="F29" s="6">
        <v>0</v>
      </c>
    </row>
    <row r="30" spans="1:6" ht="15.75" x14ac:dyDescent="0.25">
      <c r="A30" s="35" t="s">
        <v>18</v>
      </c>
      <c r="B30" s="6">
        <f t="shared" si="4"/>
        <v>0</v>
      </c>
      <c r="C30" s="6">
        <v>0</v>
      </c>
      <c r="D30" s="6">
        <v>0</v>
      </c>
      <c r="E30" s="6">
        <v>0</v>
      </c>
      <c r="F30" s="6">
        <v>0</v>
      </c>
    </row>
    <row r="31" spans="1:6" ht="15.75" x14ac:dyDescent="0.25">
      <c r="A31" s="35" t="s">
        <v>19</v>
      </c>
      <c r="B31" s="6">
        <f t="shared" si="4"/>
        <v>0</v>
      </c>
      <c r="C31" s="6">
        <v>0</v>
      </c>
      <c r="D31" s="6">
        <v>0</v>
      </c>
      <c r="E31" s="6">
        <v>0</v>
      </c>
      <c r="F31" s="6">
        <v>0</v>
      </c>
    </row>
    <row r="32" spans="1:6" ht="15.75" x14ac:dyDescent="0.25">
      <c r="A32" s="35" t="s">
        <v>27</v>
      </c>
      <c r="B32" s="6">
        <f t="shared" si="4"/>
        <v>0</v>
      </c>
      <c r="C32" s="6">
        <f>SUM(C27:C31)</f>
        <v>0</v>
      </c>
      <c r="D32" s="6">
        <f>SUM(D27:D31)</f>
        <v>0</v>
      </c>
      <c r="E32" s="6">
        <f>SUM(E27:E31)</f>
        <v>0</v>
      </c>
      <c r="F32" s="6">
        <f>SUM(F27:F31)</f>
        <v>0</v>
      </c>
    </row>
    <row r="33" spans="1:6" ht="15.75" x14ac:dyDescent="0.25">
      <c r="A33" s="43" t="s">
        <v>5</v>
      </c>
      <c r="B33" s="43"/>
      <c r="C33" s="43"/>
      <c r="D33" s="43"/>
      <c r="E33" s="43"/>
      <c r="F33" s="43"/>
    </row>
    <row r="34" spans="1:6" ht="15.75" x14ac:dyDescent="0.25">
      <c r="A34" s="42" t="s">
        <v>49</v>
      </c>
      <c r="B34" s="42"/>
      <c r="C34" s="42"/>
      <c r="D34" s="42"/>
      <c r="E34" s="42"/>
      <c r="F34" s="42"/>
    </row>
    <row r="35" spans="1:6" ht="15.75" x14ac:dyDescent="0.25">
      <c r="A35" s="35" t="s">
        <v>15</v>
      </c>
      <c r="B35" s="6">
        <f t="shared" ref="B35:B40" si="5">C35+D35+E35+F35</f>
        <v>0</v>
      </c>
      <c r="C35" s="6">
        <v>0</v>
      </c>
      <c r="D35" s="6">
        <v>0</v>
      </c>
      <c r="E35" s="6">
        <v>0</v>
      </c>
      <c r="F35" s="6">
        <v>0</v>
      </c>
    </row>
    <row r="36" spans="1:6" ht="15.75" x14ac:dyDescent="0.25">
      <c r="A36" s="35" t="s">
        <v>16</v>
      </c>
      <c r="B36" s="6">
        <f t="shared" si="5"/>
        <v>0</v>
      </c>
      <c r="C36" s="6">
        <v>0</v>
      </c>
      <c r="D36" s="6">
        <v>0</v>
      </c>
      <c r="E36" s="6">
        <v>0</v>
      </c>
      <c r="F36" s="6">
        <v>0</v>
      </c>
    </row>
    <row r="37" spans="1:6" ht="15.75" x14ac:dyDescent="0.25">
      <c r="A37" s="35" t="s">
        <v>17</v>
      </c>
      <c r="B37" s="6">
        <f t="shared" si="5"/>
        <v>267443.20000000001</v>
      </c>
      <c r="C37" s="6">
        <f>комплексное!G23</f>
        <v>8046</v>
      </c>
      <c r="D37" s="6">
        <f>комплексное!G22</f>
        <v>67656.5</v>
      </c>
      <c r="E37" s="6">
        <v>191740.7</v>
      </c>
      <c r="F37" s="6">
        <v>0</v>
      </c>
    </row>
    <row r="38" spans="1:6" ht="15.75" x14ac:dyDescent="0.25">
      <c r="A38" s="35" t="s">
        <v>18</v>
      </c>
      <c r="B38" s="6">
        <f t="shared" si="5"/>
        <v>228763.7</v>
      </c>
      <c r="C38" s="6">
        <v>6862.9</v>
      </c>
      <c r="D38" s="6">
        <v>56175.199999999997</v>
      </c>
      <c r="E38" s="6">
        <v>165725.6</v>
      </c>
      <c r="F38" s="6">
        <v>0</v>
      </c>
    </row>
    <row r="39" spans="1:6" ht="15.75" x14ac:dyDescent="0.25">
      <c r="A39" s="35" t="s">
        <v>19</v>
      </c>
      <c r="B39" s="6">
        <f t="shared" si="5"/>
        <v>0</v>
      </c>
      <c r="C39" s="6">
        <v>0</v>
      </c>
      <c r="D39" s="6">
        <v>0</v>
      </c>
      <c r="E39" s="6">
        <v>0</v>
      </c>
      <c r="F39" s="6">
        <v>0</v>
      </c>
    </row>
    <row r="40" spans="1:6" ht="15.75" x14ac:dyDescent="0.25">
      <c r="A40" s="35" t="s">
        <v>27</v>
      </c>
      <c r="B40" s="6">
        <f t="shared" si="5"/>
        <v>496206.9</v>
      </c>
      <c r="C40" s="6">
        <f>SUM(C35:C39)</f>
        <v>14908.9</v>
      </c>
      <c r="D40" s="6">
        <f>SUM(D35:D39)</f>
        <v>123831.7</v>
      </c>
      <c r="E40" s="6">
        <f>SUM(E35:E39)</f>
        <v>357466.30000000005</v>
      </c>
      <c r="F40" s="6">
        <f>SUM(F35:F39)</f>
        <v>0</v>
      </c>
    </row>
    <row r="41" spans="1:6" ht="15.75" x14ac:dyDescent="0.25">
      <c r="A41" s="35" t="s">
        <v>15</v>
      </c>
      <c r="B41" s="6">
        <f t="shared" si="3"/>
        <v>9124</v>
      </c>
      <c r="C41" s="6">
        <f>C6+C13+C20+C27</f>
        <v>2578.6999999999998</v>
      </c>
      <c r="D41" s="6">
        <f t="shared" ref="D41:F41" si="6">D6+D13+D20+D27</f>
        <v>6545.2999999999993</v>
      </c>
      <c r="E41" s="6">
        <f t="shared" si="6"/>
        <v>0</v>
      </c>
      <c r="F41" s="6">
        <f t="shared" si="6"/>
        <v>0</v>
      </c>
    </row>
    <row r="42" spans="1:6" ht="15.75" x14ac:dyDescent="0.25">
      <c r="A42" s="35" t="s">
        <v>16</v>
      </c>
      <c r="B42" s="6">
        <f t="shared" si="3"/>
        <v>10032.6</v>
      </c>
      <c r="C42" s="6">
        <f t="shared" ref="C42:F45" si="7">C7+C14+C21+C28</f>
        <v>2578.4</v>
      </c>
      <c r="D42" s="6">
        <f t="shared" si="7"/>
        <v>7454.2000000000007</v>
      </c>
      <c r="E42" s="6">
        <f t="shared" si="7"/>
        <v>0</v>
      </c>
      <c r="F42" s="6">
        <f t="shared" si="7"/>
        <v>0</v>
      </c>
    </row>
    <row r="43" spans="1:6" ht="15.75" x14ac:dyDescent="0.25">
      <c r="A43" s="35" t="s">
        <v>17</v>
      </c>
      <c r="B43" s="6">
        <f t="shared" si="3"/>
        <v>275949.7</v>
      </c>
      <c r="C43" s="6">
        <f t="shared" ref="C43:E44" si="8">C8+C15+C22+C29+C37</f>
        <v>10436.700000000001</v>
      </c>
      <c r="D43" s="6">
        <f t="shared" si="8"/>
        <v>73772.3</v>
      </c>
      <c r="E43" s="6">
        <f t="shared" si="8"/>
        <v>191740.7</v>
      </c>
      <c r="F43" s="6">
        <f t="shared" si="7"/>
        <v>0</v>
      </c>
    </row>
    <row r="44" spans="1:6" ht="15.75" x14ac:dyDescent="0.25">
      <c r="A44" s="35" t="s">
        <v>18</v>
      </c>
      <c r="B44" s="41">
        <f t="shared" si="3"/>
        <v>236944.598</v>
      </c>
      <c r="C44" s="41">
        <f>C9+C16+C23+C30+C38</f>
        <v>9362.098</v>
      </c>
      <c r="D44" s="78">
        <f t="shared" si="8"/>
        <v>61856.899999999994</v>
      </c>
      <c r="E44" s="6">
        <f t="shared" si="8"/>
        <v>165725.6</v>
      </c>
      <c r="F44" s="6">
        <f t="shared" si="7"/>
        <v>0</v>
      </c>
    </row>
    <row r="45" spans="1:6" ht="15.75" x14ac:dyDescent="0.25">
      <c r="A45" s="35" t="s">
        <v>19</v>
      </c>
      <c r="B45" s="78">
        <f t="shared" si="3"/>
        <v>7929.4999999999991</v>
      </c>
      <c r="C45" s="6">
        <f t="shared" si="7"/>
        <v>2247.8000000000002</v>
      </c>
      <c r="D45" s="78">
        <f>D39+D31+D24+D17+D10</f>
        <v>5681.6999999999989</v>
      </c>
      <c r="E45" s="6">
        <f t="shared" ref="E45:E46" si="9">E10+E17+E24+E31+E39</f>
        <v>0</v>
      </c>
      <c r="F45" s="6">
        <f t="shared" si="7"/>
        <v>0</v>
      </c>
    </row>
    <row r="46" spans="1:6" ht="15.75" x14ac:dyDescent="0.25">
      <c r="A46" s="35" t="s">
        <v>27</v>
      </c>
      <c r="B46" s="41">
        <f t="shared" si="3"/>
        <v>539980.39800000004</v>
      </c>
      <c r="C46" s="41">
        <f>SUM(C41:C45)</f>
        <v>27203.698</v>
      </c>
      <c r="D46" s="78">
        <f>SUM(D41:D45)</f>
        <v>155310.40000000002</v>
      </c>
      <c r="E46" s="6">
        <f t="shared" si="9"/>
        <v>357466.30000000005</v>
      </c>
      <c r="F46" s="6">
        <v>0</v>
      </c>
    </row>
  </sheetData>
  <mergeCells count="10">
    <mergeCell ref="A34:F34"/>
    <mergeCell ref="A33:F33"/>
    <mergeCell ref="A19:F19"/>
    <mergeCell ref="A1:A3"/>
    <mergeCell ref="B1:F1"/>
    <mergeCell ref="B2:B3"/>
    <mergeCell ref="C2:F2"/>
    <mergeCell ref="A5:F5"/>
    <mergeCell ref="A12:F12"/>
    <mergeCell ref="A26:F26"/>
  </mergeCells>
  <pageMargins left="0.7" right="0.7" top="0.75" bottom="0.75" header="0.3" footer="0.3"/>
  <pageSetup paperSize="9" scale="9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14"/>
  <sheetViews>
    <sheetView workbookViewId="0">
      <selection activeCell="I10" sqref="I10:I11"/>
    </sheetView>
  </sheetViews>
  <sheetFormatPr defaultRowHeight="15" x14ac:dyDescent="0.25"/>
  <cols>
    <col min="1" max="1" width="4.5703125" customWidth="1"/>
    <col min="2" max="2" width="60.42578125" customWidth="1"/>
    <col min="3" max="3" width="18.42578125" customWidth="1"/>
    <col min="4" max="4" width="10.5703125" style="7" customWidth="1"/>
    <col min="5" max="9" width="9.140625" style="7"/>
  </cols>
  <sheetData>
    <row r="1" spans="1:9" s="1" customFormat="1" ht="15.75" x14ac:dyDescent="0.25">
      <c r="A1" s="1" t="s">
        <v>8</v>
      </c>
      <c r="D1" s="13"/>
      <c r="E1" s="13"/>
      <c r="F1" s="13"/>
      <c r="G1" s="13"/>
      <c r="H1" s="13"/>
      <c r="I1" s="13"/>
    </row>
    <row r="2" spans="1:9" s="1" customFormat="1" ht="62.25" customHeight="1" x14ac:dyDescent="0.25">
      <c r="A2" s="50" t="s">
        <v>9</v>
      </c>
      <c r="B2" s="51" t="s">
        <v>10</v>
      </c>
      <c r="C2" s="4" t="s">
        <v>11</v>
      </c>
      <c r="D2" s="45" t="s">
        <v>13</v>
      </c>
      <c r="E2" s="44" t="s">
        <v>14</v>
      </c>
      <c r="F2" s="44"/>
      <c r="G2" s="44"/>
      <c r="H2" s="44"/>
      <c r="I2" s="44"/>
    </row>
    <row r="3" spans="1:9" s="1" customFormat="1" ht="31.5" x14ac:dyDescent="0.25">
      <c r="A3" s="50"/>
      <c r="B3" s="51"/>
      <c r="C3" s="4" t="s">
        <v>12</v>
      </c>
      <c r="D3" s="45"/>
      <c r="E3" s="38" t="s">
        <v>15</v>
      </c>
      <c r="F3" s="38" t="s">
        <v>16</v>
      </c>
      <c r="G3" s="38" t="s">
        <v>17</v>
      </c>
      <c r="H3" s="38" t="s">
        <v>18</v>
      </c>
      <c r="I3" s="38" t="s">
        <v>19</v>
      </c>
    </row>
    <row r="4" spans="1:9" s="1" customFormat="1" ht="15.75" x14ac:dyDescent="0.25">
      <c r="A4" s="5">
        <v>1</v>
      </c>
      <c r="B4" s="5">
        <v>2</v>
      </c>
      <c r="C4" s="5">
        <v>3</v>
      </c>
      <c r="D4" s="38">
        <v>4</v>
      </c>
      <c r="E4" s="38">
        <v>5</v>
      </c>
      <c r="F4" s="38">
        <v>6</v>
      </c>
      <c r="G4" s="38">
        <v>7</v>
      </c>
      <c r="H4" s="38">
        <v>8</v>
      </c>
      <c r="I4" s="38">
        <v>9</v>
      </c>
    </row>
    <row r="5" spans="1:9" s="1" customFormat="1" ht="15.75" x14ac:dyDescent="0.25">
      <c r="A5" s="46">
        <v>1</v>
      </c>
      <c r="B5" s="48" t="s">
        <v>7</v>
      </c>
      <c r="C5" s="3" t="s">
        <v>0</v>
      </c>
      <c r="D5" s="28">
        <f>SUM(E5:I5)</f>
        <v>25059.4</v>
      </c>
      <c r="E5" s="23">
        <f>E6+E7+E8+E9</f>
        <v>5354.5</v>
      </c>
      <c r="F5" s="23">
        <f t="shared" ref="F5:I5" si="0">F6+F7+F8+F9</f>
        <v>6200.1</v>
      </c>
      <c r="G5" s="23">
        <f t="shared" si="0"/>
        <v>4786</v>
      </c>
      <c r="H5" s="23">
        <f t="shared" si="0"/>
        <v>4359.3999999999996</v>
      </c>
      <c r="I5" s="28">
        <f t="shared" si="0"/>
        <v>4359.3999999999996</v>
      </c>
    </row>
    <row r="6" spans="1:9" s="1" customFormat="1" ht="15.75" x14ac:dyDescent="0.25">
      <c r="A6" s="47"/>
      <c r="B6" s="49"/>
      <c r="C6" s="2" t="s">
        <v>1</v>
      </c>
      <c r="D6" s="26">
        <f>E6+F6+G6+H6+I6</f>
        <v>25059.4</v>
      </c>
      <c r="E6" s="14">
        <v>5354.5</v>
      </c>
      <c r="F6" s="14">
        <v>6200.1</v>
      </c>
      <c r="G6" s="14">
        <v>4786</v>
      </c>
      <c r="H6" s="14">
        <v>4359.3999999999996</v>
      </c>
      <c r="I6" s="26">
        <v>4359.3999999999996</v>
      </c>
    </row>
    <row r="7" spans="1:9" s="1" customFormat="1" ht="31.5" x14ac:dyDescent="0.25">
      <c r="A7" s="47"/>
      <c r="B7" s="49"/>
      <c r="C7" s="2" t="s">
        <v>2</v>
      </c>
      <c r="D7" s="17">
        <v>0</v>
      </c>
      <c r="E7" s="17">
        <v>0</v>
      </c>
      <c r="F7" s="17">
        <v>0</v>
      </c>
      <c r="G7" s="17">
        <v>0</v>
      </c>
      <c r="H7" s="17">
        <v>0</v>
      </c>
      <c r="I7" s="17">
        <v>0</v>
      </c>
    </row>
    <row r="8" spans="1:9" s="1" customFormat="1" ht="15.75" x14ac:dyDescent="0.25">
      <c r="A8" s="47"/>
      <c r="B8" s="49"/>
      <c r="C8" s="2" t="s">
        <v>3</v>
      </c>
      <c r="D8" s="17">
        <v>0</v>
      </c>
      <c r="E8" s="17">
        <v>0</v>
      </c>
      <c r="F8" s="17">
        <v>0</v>
      </c>
      <c r="G8" s="17">
        <v>0</v>
      </c>
      <c r="H8" s="17">
        <v>0</v>
      </c>
      <c r="I8" s="17">
        <v>0</v>
      </c>
    </row>
    <row r="9" spans="1:9" s="1" customFormat="1" ht="31.5" x14ac:dyDescent="0.25">
      <c r="A9" s="47"/>
      <c r="B9" s="49"/>
      <c r="C9" s="2" t="s">
        <v>4</v>
      </c>
      <c r="D9" s="17">
        <v>0</v>
      </c>
      <c r="E9" s="17">
        <v>0</v>
      </c>
      <c r="F9" s="17">
        <v>0</v>
      </c>
      <c r="G9" s="17">
        <v>0</v>
      </c>
      <c r="H9" s="17">
        <v>0</v>
      </c>
      <c r="I9" s="17">
        <v>0</v>
      </c>
    </row>
    <row r="10" spans="1:9" s="1" customFormat="1" ht="15.75" x14ac:dyDescent="0.25">
      <c r="A10" s="47"/>
      <c r="B10" s="49" t="s">
        <v>5</v>
      </c>
      <c r="C10" s="2" t="s">
        <v>0</v>
      </c>
      <c r="D10" s="26">
        <f>SUM(E10:I10)</f>
        <v>25059.4</v>
      </c>
      <c r="E10" s="14">
        <f>E11+E12+E13+E14</f>
        <v>5354.5</v>
      </c>
      <c r="F10" s="14">
        <f t="shared" ref="F10" si="1">F11+F12+F13+F14</f>
        <v>6200.1</v>
      </c>
      <c r="G10" s="14">
        <f t="shared" ref="G10" si="2">G11+G12+G13+G14</f>
        <v>4786</v>
      </c>
      <c r="H10" s="14">
        <f t="shared" ref="H10" si="3">H11+H12+H13+H14</f>
        <v>4359.3999999999996</v>
      </c>
      <c r="I10" s="26">
        <f t="shared" ref="I10" si="4">I11+I12+I13+I14</f>
        <v>4359.3999999999996</v>
      </c>
    </row>
    <row r="11" spans="1:9" s="1" customFormat="1" ht="15.75" x14ac:dyDescent="0.25">
      <c r="A11" s="47"/>
      <c r="B11" s="49"/>
      <c r="C11" s="2" t="s">
        <v>1</v>
      </c>
      <c r="D11" s="26">
        <f>E11+F11+G11+H11+I11</f>
        <v>25059.4</v>
      </c>
      <c r="E11" s="14">
        <f>E6</f>
        <v>5354.5</v>
      </c>
      <c r="F11" s="14">
        <f t="shared" ref="F11:I11" si="5">F6</f>
        <v>6200.1</v>
      </c>
      <c r="G11" s="14">
        <f t="shared" si="5"/>
        <v>4786</v>
      </c>
      <c r="H11" s="14">
        <f t="shared" si="5"/>
        <v>4359.3999999999996</v>
      </c>
      <c r="I11" s="26">
        <f t="shared" si="5"/>
        <v>4359.3999999999996</v>
      </c>
    </row>
    <row r="12" spans="1:9" s="1" customFormat="1" ht="31.5" x14ac:dyDescent="0.25">
      <c r="A12" s="47"/>
      <c r="B12" s="49"/>
      <c r="C12" s="2" t="s">
        <v>2</v>
      </c>
      <c r="D12" s="17">
        <v>0</v>
      </c>
      <c r="E12" s="17">
        <v>0</v>
      </c>
      <c r="F12" s="17">
        <v>0</v>
      </c>
      <c r="G12" s="17">
        <v>0</v>
      </c>
      <c r="H12" s="17">
        <v>0</v>
      </c>
      <c r="I12" s="17">
        <v>0</v>
      </c>
    </row>
    <row r="13" spans="1:9" s="1" customFormat="1" ht="31.5" x14ac:dyDescent="0.25">
      <c r="A13" s="47"/>
      <c r="B13" s="49"/>
      <c r="C13" s="2" t="s">
        <v>6</v>
      </c>
      <c r="D13" s="17">
        <v>0</v>
      </c>
      <c r="E13" s="17">
        <v>0</v>
      </c>
      <c r="F13" s="17">
        <v>0</v>
      </c>
      <c r="G13" s="17">
        <v>0</v>
      </c>
      <c r="H13" s="17">
        <v>0</v>
      </c>
      <c r="I13" s="17">
        <v>0</v>
      </c>
    </row>
    <row r="14" spans="1:9" s="1" customFormat="1" ht="31.5" x14ac:dyDescent="0.25">
      <c r="A14" s="47"/>
      <c r="B14" s="49"/>
      <c r="C14" s="2" t="s">
        <v>4</v>
      </c>
      <c r="D14" s="17">
        <v>0</v>
      </c>
      <c r="E14" s="17">
        <v>0</v>
      </c>
      <c r="F14" s="17">
        <v>0</v>
      </c>
      <c r="G14" s="17">
        <v>0</v>
      </c>
      <c r="H14" s="17">
        <v>0</v>
      </c>
      <c r="I14" s="17">
        <v>0</v>
      </c>
    </row>
  </sheetData>
  <mergeCells count="8">
    <mergeCell ref="D2:D3"/>
    <mergeCell ref="E2:I2"/>
    <mergeCell ref="A5:A9"/>
    <mergeCell ref="B5:B9"/>
    <mergeCell ref="A10:A14"/>
    <mergeCell ref="B10:B14"/>
    <mergeCell ref="A2:A3"/>
    <mergeCell ref="B2:B3"/>
  </mergeCells>
  <pageMargins left="0.39370078740157483" right="0.19685039370078741" top="0.39370078740157483" bottom="0.39370078740157483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37"/>
  <sheetViews>
    <sheetView zoomScaleNormal="100" workbookViewId="0">
      <pane ySplit="3" topLeftCell="A4" activePane="bottomLeft" state="frozen"/>
      <selection pane="bottomLeft" activeCell="D12" sqref="D12:D13"/>
    </sheetView>
  </sheetViews>
  <sheetFormatPr defaultRowHeight="15" x14ac:dyDescent="0.25"/>
  <cols>
    <col min="1" max="1" width="5.5703125" style="7" customWidth="1"/>
    <col min="2" max="2" width="30.85546875" style="7" customWidth="1"/>
    <col min="3" max="3" width="29" style="7" customWidth="1"/>
    <col min="4" max="4" width="11.42578125" style="7" customWidth="1"/>
    <col min="5" max="9" width="9.140625" style="7"/>
  </cols>
  <sheetData>
    <row r="1" spans="1:9" ht="47.25" customHeight="1" x14ac:dyDescent="0.25">
      <c r="A1" s="44" t="s">
        <v>9</v>
      </c>
      <c r="B1" s="45" t="s">
        <v>10</v>
      </c>
      <c r="C1" s="45" t="s">
        <v>28</v>
      </c>
      <c r="D1" s="39" t="s">
        <v>29</v>
      </c>
      <c r="E1" s="44" t="s">
        <v>14</v>
      </c>
      <c r="F1" s="44"/>
      <c r="G1" s="44"/>
      <c r="H1" s="44"/>
      <c r="I1" s="44"/>
    </row>
    <row r="2" spans="1:9" ht="15.75" customHeight="1" x14ac:dyDescent="0.25">
      <c r="A2" s="44"/>
      <c r="B2" s="45"/>
      <c r="C2" s="45"/>
      <c r="D2" s="39" t="s">
        <v>0</v>
      </c>
      <c r="E2" s="44"/>
      <c r="F2" s="44"/>
      <c r="G2" s="44"/>
      <c r="H2" s="44"/>
      <c r="I2" s="44"/>
    </row>
    <row r="3" spans="1:9" ht="31.5" x14ac:dyDescent="0.25">
      <c r="A3" s="44"/>
      <c r="B3" s="45"/>
      <c r="C3" s="45"/>
      <c r="D3" s="39" t="s">
        <v>30</v>
      </c>
      <c r="E3" s="38" t="s">
        <v>15</v>
      </c>
      <c r="F3" s="38" t="s">
        <v>16</v>
      </c>
      <c r="G3" s="38" t="s">
        <v>17</v>
      </c>
      <c r="H3" s="38" t="s">
        <v>18</v>
      </c>
      <c r="I3" s="38" t="s">
        <v>19</v>
      </c>
    </row>
    <row r="4" spans="1:9" ht="15.75" x14ac:dyDescent="0.25">
      <c r="A4" s="24">
        <v>1</v>
      </c>
      <c r="B4" s="24">
        <v>2</v>
      </c>
      <c r="C4" s="24">
        <v>3</v>
      </c>
      <c r="D4" s="38">
        <v>4</v>
      </c>
      <c r="E4" s="38">
        <v>5</v>
      </c>
      <c r="F4" s="38">
        <v>6</v>
      </c>
      <c r="G4" s="38">
        <v>7</v>
      </c>
      <c r="H4" s="38">
        <v>8</v>
      </c>
      <c r="I4" s="38">
        <v>9</v>
      </c>
    </row>
    <row r="5" spans="1:9" ht="16.5" customHeight="1" x14ac:dyDescent="0.25">
      <c r="A5" s="24"/>
      <c r="B5" s="52" t="s">
        <v>31</v>
      </c>
      <c r="C5" s="52"/>
      <c r="D5" s="52"/>
      <c r="E5" s="52"/>
      <c r="F5" s="52"/>
      <c r="G5" s="52"/>
      <c r="H5" s="52"/>
      <c r="I5" s="52"/>
    </row>
    <row r="6" spans="1:9" ht="16.5" customHeight="1" x14ac:dyDescent="0.25">
      <c r="A6" s="24"/>
      <c r="B6" s="52" t="s">
        <v>32</v>
      </c>
      <c r="C6" s="52"/>
      <c r="D6" s="52"/>
      <c r="E6" s="52"/>
      <c r="F6" s="52"/>
      <c r="G6" s="52"/>
      <c r="H6" s="52"/>
      <c r="I6" s="52"/>
    </row>
    <row r="7" spans="1:9" ht="15.75" x14ac:dyDescent="0.25">
      <c r="A7" s="44" t="s">
        <v>33</v>
      </c>
      <c r="B7" s="43" t="s">
        <v>34</v>
      </c>
      <c r="C7" s="24" t="s">
        <v>0</v>
      </c>
      <c r="D7" s="18">
        <f>E7+F7+G7+H7+I7</f>
        <v>1177.4000000000001</v>
      </c>
      <c r="E7" s="19">
        <f>E8+E9+E10+E11</f>
        <v>1177.4000000000001</v>
      </c>
      <c r="F7" s="19"/>
      <c r="G7" s="19"/>
      <c r="H7" s="19"/>
      <c r="I7" s="19"/>
    </row>
    <row r="8" spans="1:9" ht="15.75" x14ac:dyDescent="0.25">
      <c r="A8" s="44"/>
      <c r="B8" s="43"/>
      <c r="C8" s="24" t="s">
        <v>1</v>
      </c>
      <c r="D8" s="18">
        <f>E8+F8+G8+H8+I8</f>
        <v>1177.4000000000001</v>
      </c>
      <c r="E8" s="19">
        <v>1177.4000000000001</v>
      </c>
      <c r="F8" s="19"/>
      <c r="G8" s="19"/>
      <c r="H8" s="19"/>
      <c r="I8" s="19"/>
    </row>
    <row r="9" spans="1:9" ht="15.75" x14ac:dyDescent="0.25">
      <c r="A9" s="44"/>
      <c r="B9" s="43"/>
      <c r="C9" s="24" t="s">
        <v>2</v>
      </c>
      <c r="D9" s="18">
        <f t="shared" ref="D9:D11" si="0">E9+F9+G9+H9+I9</f>
        <v>0</v>
      </c>
      <c r="E9" s="19"/>
      <c r="F9" s="19"/>
      <c r="G9" s="19"/>
      <c r="H9" s="19"/>
      <c r="I9" s="19"/>
    </row>
    <row r="10" spans="1:9" ht="15.75" x14ac:dyDescent="0.25">
      <c r="A10" s="44"/>
      <c r="B10" s="43"/>
      <c r="C10" s="24" t="s">
        <v>35</v>
      </c>
      <c r="D10" s="18">
        <f t="shared" si="0"/>
        <v>0</v>
      </c>
      <c r="E10" s="19"/>
      <c r="F10" s="19"/>
      <c r="G10" s="19"/>
      <c r="H10" s="19"/>
      <c r="I10" s="19"/>
    </row>
    <row r="11" spans="1:9" ht="15.75" x14ac:dyDescent="0.25">
      <c r="A11" s="44"/>
      <c r="B11" s="43"/>
      <c r="C11" s="24" t="s">
        <v>4</v>
      </c>
      <c r="D11" s="18">
        <f t="shared" si="0"/>
        <v>0</v>
      </c>
      <c r="E11" s="19"/>
      <c r="F11" s="19"/>
      <c r="G11" s="19"/>
      <c r="H11" s="19"/>
      <c r="I11" s="19"/>
    </row>
    <row r="12" spans="1:9" ht="15.75" x14ac:dyDescent="0.25">
      <c r="A12" s="61" t="s">
        <v>37</v>
      </c>
      <c r="B12" s="58" t="s">
        <v>44</v>
      </c>
      <c r="C12" s="24" t="s">
        <v>0</v>
      </c>
      <c r="D12" s="30">
        <f>E12+F12+G12+H12+I12</f>
        <v>5063</v>
      </c>
      <c r="E12" s="19"/>
      <c r="F12" s="19">
        <f t="shared" ref="F12:H12" si="1">F13+F14+F15+F16</f>
        <v>1234.5999999999999</v>
      </c>
      <c r="G12" s="19">
        <f t="shared" si="1"/>
        <v>1281.5999999999999</v>
      </c>
      <c r="H12" s="29">
        <f t="shared" si="1"/>
        <v>1273.4000000000001</v>
      </c>
      <c r="I12" s="29">
        <f t="shared" ref="I12" si="2">I13+I14+I15+I16</f>
        <v>1273.4000000000001</v>
      </c>
    </row>
    <row r="13" spans="1:9" ht="15.75" x14ac:dyDescent="0.25">
      <c r="A13" s="62"/>
      <c r="B13" s="59"/>
      <c r="C13" s="24" t="s">
        <v>1</v>
      </c>
      <c r="D13" s="30">
        <f>E13+F13+G13+H13+I13</f>
        <v>5063</v>
      </c>
      <c r="E13" s="19"/>
      <c r="F13" s="19">
        <v>1234.5999999999999</v>
      </c>
      <c r="G13" s="19">
        <v>1281.5999999999999</v>
      </c>
      <c r="H13" s="29">
        <v>1273.4000000000001</v>
      </c>
      <c r="I13" s="29">
        <v>1273.4000000000001</v>
      </c>
    </row>
    <row r="14" spans="1:9" ht="15.75" x14ac:dyDescent="0.25">
      <c r="A14" s="62"/>
      <c r="B14" s="59"/>
      <c r="C14" s="24" t="s">
        <v>2</v>
      </c>
      <c r="D14" s="18">
        <f t="shared" ref="D14:D16" si="3">E14+F14+G14+H14+I14</f>
        <v>0</v>
      </c>
      <c r="E14" s="19"/>
      <c r="F14" s="19"/>
      <c r="G14" s="19"/>
      <c r="H14" s="19"/>
      <c r="I14" s="19"/>
    </row>
    <row r="15" spans="1:9" ht="15.75" x14ac:dyDescent="0.25">
      <c r="A15" s="62"/>
      <c r="B15" s="59"/>
      <c r="C15" s="24" t="s">
        <v>35</v>
      </c>
      <c r="D15" s="18">
        <f t="shared" si="3"/>
        <v>0</v>
      </c>
      <c r="E15" s="19"/>
      <c r="F15" s="19"/>
      <c r="G15" s="19"/>
      <c r="H15" s="19"/>
      <c r="I15" s="19"/>
    </row>
    <row r="16" spans="1:9" ht="96" customHeight="1" x14ac:dyDescent="0.25">
      <c r="A16" s="63"/>
      <c r="B16" s="60"/>
      <c r="C16" s="20" t="s">
        <v>4</v>
      </c>
      <c r="D16" s="21">
        <f t="shared" si="3"/>
        <v>0</v>
      </c>
      <c r="E16" s="22"/>
      <c r="F16" s="22"/>
      <c r="G16" s="22"/>
      <c r="H16" s="22"/>
      <c r="I16" s="22"/>
    </row>
    <row r="17" spans="1:9" ht="15.75" x14ac:dyDescent="0.25">
      <c r="A17" s="24"/>
      <c r="B17" s="53" t="s">
        <v>36</v>
      </c>
      <c r="C17" s="53"/>
      <c r="D17" s="53"/>
      <c r="E17" s="53"/>
      <c r="F17" s="53"/>
      <c r="G17" s="53"/>
      <c r="H17" s="53"/>
      <c r="I17" s="53"/>
    </row>
    <row r="18" spans="1:9" ht="15.75" x14ac:dyDescent="0.25">
      <c r="A18" s="54" t="s">
        <v>39</v>
      </c>
      <c r="B18" s="43" t="s">
        <v>38</v>
      </c>
      <c r="C18" s="25" t="s">
        <v>0</v>
      </c>
      <c r="D18" s="18">
        <f>E18+F18+G18+H18+I18</f>
        <v>11620.599999999999</v>
      </c>
      <c r="E18" s="19">
        <f>E19+E20+E21+E22</f>
        <v>2498.6999999999998</v>
      </c>
      <c r="F18" s="19">
        <f t="shared" ref="F18" si="4">F19+F20+F21+F22</f>
        <v>2341.6</v>
      </c>
      <c r="G18" s="19">
        <f t="shared" ref="G18" si="5">G19+G20+G21+G22</f>
        <v>2284.6999999999998</v>
      </c>
      <c r="H18" s="19">
        <f t="shared" ref="H18" si="6">H19+H20+H21+H22</f>
        <v>2247.8000000000002</v>
      </c>
      <c r="I18" s="19">
        <f t="shared" ref="I18" si="7">I19+I20+I21+I22</f>
        <v>2247.8000000000002</v>
      </c>
    </row>
    <row r="19" spans="1:9" ht="15.75" x14ac:dyDescent="0.25">
      <c r="A19" s="54"/>
      <c r="B19" s="43"/>
      <c r="C19" s="24" t="s">
        <v>1</v>
      </c>
      <c r="D19" s="18">
        <f t="shared" ref="D19:D22" si="8">E19+F19+G19+H19+I19</f>
        <v>0</v>
      </c>
      <c r="E19" s="19"/>
      <c r="F19" s="19"/>
      <c r="G19" s="19"/>
      <c r="H19" s="19"/>
      <c r="I19" s="19"/>
    </row>
    <row r="20" spans="1:9" ht="15.75" x14ac:dyDescent="0.25">
      <c r="A20" s="54"/>
      <c r="B20" s="43"/>
      <c r="C20" s="24" t="s">
        <v>2</v>
      </c>
      <c r="D20" s="18">
        <f t="shared" si="8"/>
        <v>0</v>
      </c>
      <c r="E20" s="19"/>
      <c r="F20" s="19"/>
      <c r="G20" s="19"/>
      <c r="H20" s="19"/>
      <c r="I20" s="19"/>
    </row>
    <row r="21" spans="1:9" ht="15.75" x14ac:dyDescent="0.25">
      <c r="A21" s="54"/>
      <c r="B21" s="43"/>
      <c r="C21" s="24" t="s">
        <v>35</v>
      </c>
      <c r="D21" s="18">
        <f t="shared" si="8"/>
        <v>11620.599999999999</v>
      </c>
      <c r="E21" s="19">
        <v>2498.6999999999998</v>
      </c>
      <c r="F21" s="19">
        <v>2341.6</v>
      </c>
      <c r="G21" s="19">
        <v>2284.6999999999998</v>
      </c>
      <c r="H21" s="19">
        <v>2247.8000000000002</v>
      </c>
      <c r="I21" s="19">
        <v>2247.8000000000002</v>
      </c>
    </row>
    <row r="22" spans="1:9" ht="15.75" x14ac:dyDescent="0.25">
      <c r="A22" s="54"/>
      <c r="B22" s="43"/>
      <c r="C22" s="24" t="s">
        <v>4</v>
      </c>
      <c r="D22" s="18">
        <f t="shared" si="8"/>
        <v>0</v>
      </c>
      <c r="E22" s="19"/>
      <c r="F22" s="19"/>
      <c r="G22" s="19"/>
      <c r="H22" s="19"/>
      <c r="I22" s="19"/>
    </row>
    <row r="23" spans="1:9" ht="15.75" x14ac:dyDescent="0.25">
      <c r="A23" s="54" t="s">
        <v>42</v>
      </c>
      <c r="B23" s="43" t="s">
        <v>40</v>
      </c>
      <c r="C23" s="25" t="s">
        <v>0</v>
      </c>
      <c r="D23" s="18">
        <f>E23+F23+G23+H23+I23</f>
        <v>433.3</v>
      </c>
      <c r="E23" s="19">
        <f>E24+E25+E26+E27</f>
        <v>80</v>
      </c>
      <c r="F23" s="19">
        <f t="shared" ref="F23:I23" si="9">F24+F25+F26+F27</f>
        <v>141.30000000000001</v>
      </c>
      <c r="G23" s="19">
        <f t="shared" si="9"/>
        <v>106</v>
      </c>
      <c r="H23" s="19">
        <f t="shared" si="9"/>
        <v>106</v>
      </c>
      <c r="I23" s="19">
        <f t="shared" si="9"/>
        <v>0</v>
      </c>
    </row>
    <row r="24" spans="1:9" ht="15.75" x14ac:dyDescent="0.25">
      <c r="A24" s="54"/>
      <c r="B24" s="43"/>
      <c r="C24" s="24" t="s">
        <v>1</v>
      </c>
      <c r="D24" s="18">
        <f t="shared" ref="D24:D32" si="10">E24+F24+G24+H24+I24</f>
        <v>0</v>
      </c>
      <c r="E24" s="19"/>
      <c r="F24" s="19"/>
      <c r="G24" s="19"/>
      <c r="H24" s="19"/>
      <c r="I24" s="19"/>
    </row>
    <row r="25" spans="1:9" ht="15.75" x14ac:dyDescent="0.25">
      <c r="A25" s="54"/>
      <c r="B25" s="43"/>
      <c r="C25" s="24" t="s">
        <v>2</v>
      </c>
      <c r="D25" s="18">
        <f t="shared" si="10"/>
        <v>0</v>
      </c>
      <c r="E25" s="19"/>
      <c r="F25" s="19"/>
      <c r="G25" s="19"/>
      <c r="H25" s="19"/>
      <c r="I25" s="19"/>
    </row>
    <row r="26" spans="1:9" ht="15.75" x14ac:dyDescent="0.25">
      <c r="A26" s="54"/>
      <c r="B26" s="43"/>
      <c r="C26" s="24" t="s">
        <v>35</v>
      </c>
      <c r="D26" s="18">
        <f t="shared" si="10"/>
        <v>433.3</v>
      </c>
      <c r="E26" s="18">
        <v>80</v>
      </c>
      <c r="F26" s="18">
        <v>141.30000000000001</v>
      </c>
      <c r="G26" s="18">
        <v>106</v>
      </c>
      <c r="H26" s="18">
        <v>106</v>
      </c>
      <c r="I26" s="18">
        <v>0</v>
      </c>
    </row>
    <row r="27" spans="1:9" ht="15.75" x14ac:dyDescent="0.25">
      <c r="A27" s="54"/>
      <c r="B27" s="43"/>
      <c r="C27" s="24" t="s">
        <v>4</v>
      </c>
      <c r="D27" s="18">
        <f t="shared" si="10"/>
        <v>0</v>
      </c>
      <c r="E27" s="19"/>
      <c r="F27" s="19"/>
      <c r="G27" s="19"/>
      <c r="H27" s="19"/>
      <c r="I27" s="19"/>
    </row>
    <row r="28" spans="1:9" ht="15.75" x14ac:dyDescent="0.25">
      <c r="A28" s="55" t="s">
        <v>45</v>
      </c>
      <c r="B28" s="58" t="s">
        <v>43</v>
      </c>
      <c r="C28" s="25" t="s">
        <v>0</v>
      </c>
      <c r="D28" s="18">
        <f t="shared" si="10"/>
        <v>95.5</v>
      </c>
      <c r="E28" s="19">
        <f>E29+E30+E31+E32</f>
        <v>0</v>
      </c>
      <c r="F28" s="19">
        <f t="shared" ref="F28:I28" si="11">F29+F30+F31+F32</f>
        <v>95.5</v>
      </c>
      <c r="G28" s="19">
        <f t="shared" si="11"/>
        <v>0</v>
      </c>
      <c r="H28" s="19">
        <f t="shared" si="11"/>
        <v>0</v>
      </c>
      <c r="I28" s="19">
        <f t="shared" si="11"/>
        <v>0</v>
      </c>
    </row>
    <row r="29" spans="1:9" ht="15.75" x14ac:dyDescent="0.25">
      <c r="A29" s="56"/>
      <c r="B29" s="59"/>
      <c r="C29" s="24" t="s">
        <v>1</v>
      </c>
      <c r="D29" s="18">
        <f t="shared" si="10"/>
        <v>0</v>
      </c>
      <c r="E29" s="19"/>
      <c r="F29" s="19"/>
      <c r="G29" s="19"/>
      <c r="H29" s="19"/>
      <c r="I29" s="19"/>
    </row>
    <row r="30" spans="1:9" ht="15.75" x14ac:dyDescent="0.25">
      <c r="A30" s="56"/>
      <c r="B30" s="59"/>
      <c r="C30" s="24" t="s">
        <v>2</v>
      </c>
      <c r="D30" s="18">
        <f t="shared" si="10"/>
        <v>0</v>
      </c>
      <c r="E30" s="19"/>
      <c r="F30" s="19"/>
      <c r="G30" s="19"/>
      <c r="H30" s="19"/>
      <c r="I30" s="19"/>
    </row>
    <row r="31" spans="1:9" ht="15.75" x14ac:dyDescent="0.25">
      <c r="A31" s="56"/>
      <c r="B31" s="59"/>
      <c r="C31" s="24" t="s">
        <v>35</v>
      </c>
      <c r="D31" s="18">
        <f t="shared" si="10"/>
        <v>95.5</v>
      </c>
      <c r="E31" s="19"/>
      <c r="F31" s="19">
        <v>95.5</v>
      </c>
      <c r="G31" s="19">
        <v>0</v>
      </c>
      <c r="H31" s="19">
        <v>0</v>
      </c>
      <c r="I31" s="19">
        <v>0</v>
      </c>
    </row>
    <row r="32" spans="1:9" ht="15.75" x14ac:dyDescent="0.25">
      <c r="A32" s="57"/>
      <c r="B32" s="60"/>
      <c r="C32" s="24" t="s">
        <v>4</v>
      </c>
      <c r="D32" s="18">
        <f t="shared" si="10"/>
        <v>0</v>
      </c>
      <c r="E32" s="19"/>
      <c r="F32" s="19"/>
      <c r="G32" s="19"/>
      <c r="H32" s="19"/>
      <c r="I32" s="19"/>
    </row>
    <row r="33" spans="1:9" ht="15.75" x14ac:dyDescent="0.25">
      <c r="A33" s="44"/>
      <c r="B33" s="42" t="s">
        <v>5</v>
      </c>
      <c r="C33" s="24" t="s">
        <v>0</v>
      </c>
      <c r="D33" s="30">
        <f>E33+F33+G33+H33+I33</f>
        <v>18389.8</v>
      </c>
      <c r="E33" s="19">
        <f>E34+E35+E36+E37</f>
        <v>3756.1</v>
      </c>
      <c r="F33" s="19">
        <f t="shared" ref="F33" si="12">F34+F35+F36+F37</f>
        <v>3813</v>
      </c>
      <c r="G33" s="19">
        <f t="shared" ref="G33" si="13">G34+G35+G36+G37</f>
        <v>3672.2999999999997</v>
      </c>
      <c r="H33" s="29">
        <f t="shared" ref="H33" si="14">H34+H35+H36+H37</f>
        <v>3627.2000000000003</v>
      </c>
      <c r="I33" s="29">
        <f t="shared" ref="I33" si="15">I34+I35+I36+I37</f>
        <v>3521.2000000000003</v>
      </c>
    </row>
    <row r="34" spans="1:9" ht="15.75" x14ac:dyDescent="0.25">
      <c r="A34" s="44"/>
      <c r="B34" s="42"/>
      <c r="C34" s="24" t="s">
        <v>1</v>
      </c>
      <c r="D34" s="30">
        <f t="shared" ref="D34:D37" si="16">E34+F34+G34+H34+I34</f>
        <v>6240.4</v>
      </c>
      <c r="E34" s="19">
        <f>E24+E19+E8</f>
        <v>1177.4000000000001</v>
      </c>
      <c r="F34" s="19">
        <f>F24+F19+F8+F13</f>
        <v>1234.5999999999999</v>
      </c>
      <c r="G34" s="19">
        <f t="shared" ref="G34:I34" si="17">G24+G19+G8+G13</f>
        <v>1281.5999999999999</v>
      </c>
      <c r="H34" s="29">
        <f t="shared" si="17"/>
        <v>1273.4000000000001</v>
      </c>
      <c r="I34" s="29">
        <f t="shared" si="17"/>
        <v>1273.4000000000001</v>
      </c>
    </row>
    <row r="35" spans="1:9" ht="15.75" x14ac:dyDescent="0.25">
      <c r="A35" s="44"/>
      <c r="B35" s="42"/>
      <c r="C35" s="24" t="s">
        <v>2</v>
      </c>
      <c r="D35" s="18">
        <f t="shared" si="16"/>
        <v>0</v>
      </c>
      <c r="E35" s="19">
        <f>E25+E20+E9</f>
        <v>0</v>
      </c>
      <c r="F35" s="19">
        <f>F25+F20+F9</f>
        <v>0</v>
      </c>
      <c r="G35" s="19">
        <f>G25+G20+G9</f>
        <v>0</v>
      </c>
      <c r="H35" s="19">
        <f>H25+H20+H9</f>
        <v>0</v>
      </c>
      <c r="I35" s="19">
        <f>I25+I20+I9</f>
        <v>0</v>
      </c>
    </row>
    <row r="36" spans="1:9" ht="15.75" x14ac:dyDescent="0.25">
      <c r="A36" s="44"/>
      <c r="B36" s="42"/>
      <c r="C36" s="24" t="s">
        <v>35</v>
      </c>
      <c r="D36" s="18">
        <f t="shared" si="16"/>
        <v>12149.400000000001</v>
      </c>
      <c r="E36" s="19">
        <f>E26+E21+E10</f>
        <v>2578.6999999999998</v>
      </c>
      <c r="F36" s="19">
        <f>F26+F21+F10+F31</f>
        <v>2578.4</v>
      </c>
      <c r="G36" s="19">
        <f t="shared" ref="G36:I36" si="18">G26+G21+G10+G31</f>
        <v>2390.6999999999998</v>
      </c>
      <c r="H36" s="19">
        <f t="shared" si="18"/>
        <v>2353.8000000000002</v>
      </c>
      <c r="I36" s="19">
        <f t="shared" si="18"/>
        <v>2247.8000000000002</v>
      </c>
    </row>
    <row r="37" spans="1:9" ht="15.75" x14ac:dyDescent="0.25">
      <c r="A37" s="44"/>
      <c r="B37" s="42"/>
      <c r="C37" s="24" t="s">
        <v>4</v>
      </c>
      <c r="D37" s="18">
        <f t="shared" si="16"/>
        <v>0</v>
      </c>
      <c r="E37" s="19">
        <f>E27+E22+E11</f>
        <v>0</v>
      </c>
      <c r="F37" s="19">
        <f>F27+F22+F11</f>
        <v>0</v>
      </c>
      <c r="G37" s="19">
        <f>G27+G22+G11</f>
        <v>0</v>
      </c>
      <c r="H37" s="19">
        <f>H27+H22+H11</f>
        <v>0</v>
      </c>
      <c r="I37" s="19">
        <f>I27+I22+I11</f>
        <v>0</v>
      </c>
    </row>
  </sheetData>
  <mergeCells count="19">
    <mergeCell ref="A1:A3"/>
    <mergeCell ref="B1:B3"/>
    <mergeCell ref="C1:C3"/>
    <mergeCell ref="E1:I2"/>
    <mergeCell ref="A23:A27"/>
    <mergeCell ref="B23:B27"/>
    <mergeCell ref="A33:A37"/>
    <mergeCell ref="B33:B37"/>
    <mergeCell ref="B5:I5"/>
    <mergeCell ref="B6:I6"/>
    <mergeCell ref="B17:I17"/>
    <mergeCell ref="A7:A11"/>
    <mergeCell ref="B7:B11"/>
    <mergeCell ref="A18:A22"/>
    <mergeCell ref="B18:B22"/>
    <mergeCell ref="A28:A32"/>
    <mergeCell ref="B28:B32"/>
    <mergeCell ref="A12:A16"/>
    <mergeCell ref="B12:B16"/>
  </mergeCells>
  <pageMargins left="0.7" right="0.7" top="0.75" bottom="0.75" header="0.3" footer="0.3"/>
  <pageSetup paperSize="9" scale="71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24"/>
  <sheetViews>
    <sheetView workbookViewId="0">
      <selection activeCell="D21" sqref="D21"/>
    </sheetView>
  </sheetViews>
  <sheetFormatPr defaultRowHeight="15.75" x14ac:dyDescent="0.25"/>
  <cols>
    <col min="1" max="1" width="7.140625" style="1" customWidth="1"/>
    <col min="2" max="2" width="35.85546875" style="1" customWidth="1"/>
    <col min="3" max="3" width="19.42578125" style="1" customWidth="1"/>
    <col min="4" max="4" width="10.85546875" style="1" customWidth="1"/>
    <col min="5" max="6" width="9.140625" style="13"/>
    <col min="7" max="7" width="11.42578125" style="13" customWidth="1"/>
    <col min="8" max="8" width="11.7109375" style="13" customWidth="1"/>
    <col min="9" max="9" width="9.140625" style="13"/>
  </cols>
  <sheetData>
    <row r="1" spans="1:9" x14ac:dyDescent="0.25">
      <c r="A1" s="1" t="s">
        <v>46</v>
      </c>
    </row>
    <row r="2" spans="1:9" x14ac:dyDescent="0.25">
      <c r="A2" s="50" t="s">
        <v>9</v>
      </c>
      <c r="B2" s="51" t="s">
        <v>10</v>
      </c>
      <c r="C2" s="9" t="s">
        <v>11</v>
      </c>
      <c r="D2" s="51" t="s">
        <v>13</v>
      </c>
      <c r="E2" s="44" t="s">
        <v>14</v>
      </c>
      <c r="F2" s="44"/>
      <c r="G2" s="44"/>
      <c r="H2" s="44"/>
      <c r="I2" s="44"/>
    </row>
    <row r="3" spans="1:9" ht="31.5" x14ac:dyDescent="0.25">
      <c r="A3" s="50"/>
      <c r="B3" s="51"/>
      <c r="C3" s="9" t="s">
        <v>12</v>
      </c>
      <c r="D3" s="51"/>
      <c r="E3" s="8" t="s">
        <v>15</v>
      </c>
      <c r="F3" s="8" t="s">
        <v>16</v>
      </c>
      <c r="G3" s="8" t="s">
        <v>17</v>
      </c>
      <c r="H3" s="8" t="s">
        <v>18</v>
      </c>
      <c r="I3" s="8" t="s">
        <v>19</v>
      </c>
    </row>
    <row r="4" spans="1:9" x14ac:dyDescent="0.25">
      <c r="A4" s="10">
        <v>1</v>
      </c>
      <c r="B4" s="10">
        <v>2</v>
      </c>
      <c r="C4" s="11">
        <v>3</v>
      </c>
      <c r="D4" s="10">
        <v>4</v>
      </c>
      <c r="E4" s="15">
        <v>5</v>
      </c>
      <c r="F4" s="15">
        <v>6</v>
      </c>
      <c r="G4" s="15">
        <v>7</v>
      </c>
      <c r="H4" s="15">
        <v>8</v>
      </c>
      <c r="I4" s="15">
        <v>9</v>
      </c>
    </row>
    <row r="5" spans="1:9" x14ac:dyDescent="0.25">
      <c r="A5" s="46">
        <v>1</v>
      </c>
      <c r="B5" s="64" t="s">
        <v>47</v>
      </c>
      <c r="C5" s="10" t="s">
        <v>0</v>
      </c>
      <c r="D5" s="32">
        <f>SUM(E5:I5)</f>
        <v>375794.8</v>
      </c>
      <c r="E5" s="14">
        <f>E6+E7+E8+E9</f>
        <v>0</v>
      </c>
      <c r="F5" s="14">
        <f t="shared" ref="F5:I5" si="0">F6+F7+F8+F9</f>
        <v>0</v>
      </c>
      <c r="G5" s="14">
        <f t="shared" si="0"/>
        <v>147031.1</v>
      </c>
      <c r="H5" s="14">
        <f t="shared" si="0"/>
        <v>228763.69999999998</v>
      </c>
      <c r="I5" s="14">
        <f t="shared" si="0"/>
        <v>0</v>
      </c>
    </row>
    <row r="6" spans="1:9" ht="31.5" x14ac:dyDescent="0.25">
      <c r="A6" s="47"/>
      <c r="B6" s="65"/>
      <c r="C6" s="10" t="s">
        <v>2</v>
      </c>
      <c r="D6" s="31">
        <f>E6+F6+G6+H6+I6</f>
        <v>271865.2</v>
      </c>
      <c r="E6" s="14"/>
      <c r="F6" s="14"/>
      <c r="G6" s="14">
        <v>106139.6</v>
      </c>
      <c r="H6" s="14">
        <v>165725.6</v>
      </c>
      <c r="I6" s="14"/>
    </row>
    <row r="7" spans="1:9" x14ac:dyDescent="0.25">
      <c r="A7" s="47"/>
      <c r="B7" s="65"/>
      <c r="C7" s="10" t="s">
        <v>1</v>
      </c>
      <c r="D7" s="31">
        <f t="shared" ref="D7:D9" si="1">E7+F7+G7+H7+I7</f>
        <v>92633.2</v>
      </c>
      <c r="E7" s="14">
        <v>0</v>
      </c>
      <c r="F7" s="14">
        <v>0</v>
      </c>
      <c r="G7" s="14">
        <v>36458</v>
      </c>
      <c r="H7" s="14">
        <v>56175.199999999997</v>
      </c>
      <c r="I7" s="14">
        <v>0</v>
      </c>
    </row>
    <row r="8" spans="1:9" x14ac:dyDescent="0.25">
      <c r="A8" s="47"/>
      <c r="B8" s="65"/>
      <c r="C8" s="10" t="s">
        <v>3</v>
      </c>
      <c r="D8" s="31">
        <f t="shared" si="1"/>
        <v>11296.4</v>
      </c>
      <c r="E8" s="14">
        <v>0</v>
      </c>
      <c r="F8" s="14">
        <v>0</v>
      </c>
      <c r="G8" s="14">
        <v>4433.5</v>
      </c>
      <c r="H8" s="14">
        <v>6862.9</v>
      </c>
      <c r="I8" s="14">
        <v>0</v>
      </c>
    </row>
    <row r="9" spans="1:9" ht="31.5" x14ac:dyDescent="0.25">
      <c r="A9" s="47"/>
      <c r="B9" s="65"/>
      <c r="C9" s="10" t="s">
        <v>4</v>
      </c>
      <c r="D9" s="31">
        <f t="shared" si="1"/>
        <v>0</v>
      </c>
      <c r="E9" s="14">
        <v>0</v>
      </c>
      <c r="F9" s="14">
        <v>0</v>
      </c>
      <c r="G9" s="14">
        <v>0</v>
      </c>
      <c r="H9" s="14">
        <v>0</v>
      </c>
      <c r="I9" s="14">
        <v>0</v>
      </c>
    </row>
    <row r="10" spans="1:9" x14ac:dyDescent="0.25">
      <c r="A10" s="47">
        <v>2</v>
      </c>
      <c r="B10" s="49" t="s">
        <v>48</v>
      </c>
      <c r="C10" s="10" t="s">
        <v>0</v>
      </c>
      <c r="D10" s="14">
        <f>SUM(E10:I10)</f>
        <v>118561.2</v>
      </c>
      <c r="E10" s="14">
        <f>E11+E12+E13+E14</f>
        <v>0</v>
      </c>
      <c r="F10" s="14">
        <f t="shared" ref="F10:I10" si="2">F11+F12+F13+F14</f>
        <v>0</v>
      </c>
      <c r="G10" s="14">
        <f t="shared" si="2"/>
        <v>118561.2</v>
      </c>
      <c r="H10" s="14">
        <f t="shared" si="2"/>
        <v>0</v>
      </c>
      <c r="I10" s="14">
        <f t="shared" si="2"/>
        <v>0</v>
      </c>
    </row>
    <row r="11" spans="1:9" ht="31.5" x14ac:dyDescent="0.25">
      <c r="A11" s="47"/>
      <c r="B11" s="49"/>
      <c r="C11" s="10" t="s">
        <v>2</v>
      </c>
      <c r="D11" s="31">
        <f>E11+F11+G11+H11+I11</f>
        <v>85601.1</v>
      </c>
      <c r="E11" s="14"/>
      <c r="F11" s="14"/>
      <c r="G11" s="14">
        <v>85601.1</v>
      </c>
      <c r="H11" s="14"/>
      <c r="I11" s="14"/>
    </row>
    <row r="12" spans="1:9" x14ac:dyDescent="0.25">
      <c r="A12" s="47"/>
      <c r="B12" s="49"/>
      <c r="C12" s="10" t="s">
        <v>1</v>
      </c>
      <c r="D12" s="31">
        <f t="shared" ref="D12:D14" si="3">E12+F12+G12+H12+I12</f>
        <v>29403.200000000001</v>
      </c>
      <c r="E12" s="14"/>
      <c r="F12" s="14"/>
      <c r="G12" s="14">
        <f>27031.9+2371.3</f>
        <v>29403.200000000001</v>
      </c>
      <c r="H12" s="14"/>
      <c r="I12" s="14"/>
    </row>
    <row r="13" spans="1:9" x14ac:dyDescent="0.25">
      <c r="A13" s="47"/>
      <c r="B13" s="49"/>
      <c r="C13" s="10" t="s">
        <v>3</v>
      </c>
      <c r="D13" s="31">
        <f t="shared" si="3"/>
        <v>3556.9</v>
      </c>
      <c r="E13" s="14"/>
      <c r="F13" s="14"/>
      <c r="G13" s="14">
        <v>3556.9</v>
      </c>
      <c r="H13" s="14"/>
      <c r="I13" s="14"/>
    </row>
    <row r="14" spans="1:9" ht="31.5" x14ac:dyDescent="0.25">
      <c r="A14" s="47"/>
      <c r="B14" s="49"/>
      <c r="C14" s="10" t="s">
        <v>4</v>
      </c>
      <c r="D14" s="31">
        <f t="shared" si="3"/>
        <v>0</v>
      </c>
      <c r="E14" s="14"/>
      <c r="F14" s="14"/>
      <c r="G14" s="14"/>
      <c r="H14" s="14"/>
      <c r="I14" s="14"/>
    </row>
    <row r="15" spans="1:9" x14ac:dyDescent="0.25">
      <c r="A15" s="72">
        <v>3</v>
      </c>
      <c r="B15" s="75" t="s">
        <v>50</v>
      </c>
      <c r="C15" s="33" t="s">
        <v>0</v>
      </c>
      <c r="D15" s="26">
        <f>SUM(E15:I15)</f>
        <v>1850.8999999999999</v>
      </c>
      <c r="E15" s="26"/>
      <c r="F15" s="26"/>
      <c r="G15" s="26">
        <f t="shared" ref="G15:I15" si="4">G16+G17+G18+G19</f>
        <v>1850.8999999999999</v>
      </c>
      <c r="H15" s="26">
        <f t="shared" si="4"/>
        <v>0</v>
      </c>
      <c r="I15" s="26">
        <f t="shared" si="4"/>
        <v>0</v>
      </c>
    </row>
    <row r="16" spans="1:9" ht="31.5" x14ac:dyDescent="0.25">
      <c r="A16" s="73"/>
      <c r="B16" s="76"/>
      <c r="C16" s="33" t="s">
        <v>2</v>
      </c>
      <c r="D16" s="27">
        <f>E16+F16+G16+H16+I16</f>
        <v>0</v>
      </c>
      <c r="E16" s="26"/>
      <c r="F16" s="26"/>
      <c r="G16" s="26"/>
      <c r="H16" s="26"/>
      <c r="I16" s="26"/>
    </row>
    <row r="17" spans="1:9" x14ac:dyDescent="0.25">
      <c r="A17" s="73"/>
      <c r="B17" s="76"/>
      <c r="C17" s="33" t="s">
        <v>1</v>
      </c>
      <c r="D17" s="27">
        <f t="shared" ref="D17:D19" si="5">E17+F17+G17+H17+I17</f>
        <v>1795.3</v>
      </c>
      <c r="E17" s="26"/>
      <c r="F17" s="26"/>
      <c r="G17" s="26">
        <v>1795.3</v>
      </c>
      <c r="H17" s="26"/>
      <c r="I17" s="26"/>
    </row>
    <row r="18" spans="1:9" x14ac:dyDescent="0.25">
      <c r="A18" s="73"/>
      <c r="B18" s="76"/>
      <c r="C18" s="33" t="s">
        <v>3</v>
      </c>
      <c r="D18" s="27">
        <f t="shared" si="5"/>
        <v>55.6</v>
      </c>
      <c r="E18" s="26"/>
      <c r="F18" s="26"/>
      <c r="G18" s="26">
        <v>55.6</v>
      </c>
      <c r="H18" s="26"/>
      <c r="I18" s="26"/>
    </row>
    <row r="19" spans="1:9" ht="31.5" x14ac:dyDescent="0.25">
      <c r="A19" s="74"/>
      <c r="B19" s="77"/>
      <c r="C19" s="33" t="s">
        <v>4</v>
      </c>
      <c r="D19" s="27">
        <f t="shared" si="5"/>
        <v>0</v>
      </c>
      <c r="E19" s="26"/>
      <c r="F19" s="26"/>
      <c r="G19" s="26"/>
      <c r="H19" s="26"/>
      <c r="I19" s="26"/>
    </row>
    <row r="20" spans="1:9" x14ac:dyDescent="0.25">
      <c r="A20" s="66"/>
      <c r="B20" s="69" t="s">
        <v>5</v>
      </c>
      <c r="C20" s="10" t="s">
        <v>0</v>
      </c>
      <c r="D20" s="26">
        <f>SUM(E20:I20)</f>
        <v>496206.9</v>
      </c>
      <c r="E20" s="14">
        <f>E21+E22+E23+E24</f>
        <v>0</v>
      </c>
      <c r="F20" s="14">
        <f t="shared" ref="F20:I20" si="6">F21+F22+F23+F24</f>
        <v>0</v>
      </c>
      <c r="G20" s="26">
        <f t="shared" si="6"/>
        <v>267443.20000000001</v>
      </c>
      <c r="H20" s="14">
        <f t="shared" si="6"/>
        <v>228763.69999999998</v>
      </c>
      <c r="I20" s="14">
        <f t="shared" si="6"/>
        <v>0</v>
      </c>
    </row>
    <row r="21" spans="1:9" ht="31.5" x14ac:dyDescent="0.25">
      <c r="A21" s="67"/>
      <c r="B21" s="70"/>
      <c r="C21" s="10" t="s">
        <v>2</v>
      </c>
      <c r="D21" s="31">
        <f>E21+F21+G21+H21+I21</f>
        <v>357466.30000000005</v>
      </c>
      <c r="E21" s="16"/>
      <c r="F21" s="16"/>
      <c r="G21" s="16">
        <f>G6+G11+G16</f>
        <v>191740.7</v>
      </c>
      <c r="H21" s="16">
        <f>H6+H11+H16</f>
        <v>165725.6</v>
      </c>
      <c r="I21" s="16">
        <f>I6+I11+I16</f>
        <v>0</v>
      </c>
    </row>
    <row r="22" spans="1:9" x14ac:dyDescent="0.25">
      <c r="A22" s="67"/>
      <c r="B22" s="70"/>
      <c r="C22" s="10" t="s">
        <v>1</v>
      </c>
      <c r="D22" s="27">
        <f t="shared" ref="D22:D24" si="7">E22+F22+G22+H22+I22</f>
        <v>123831.7</v>
      </c>
      <c r="E22" s="16"/>
      <c r="F22" s="16"/>
      <c r="G22" s="34">
        <f>G7+G12+G17</f>
        <v>67656.5</v>
      </c>
      <c r="H22" s="16">
        <f t="shared" ref="H22:H23" si="8">H7+H12+H17</f>
        <v>56175.199999999997</v>
      </c>
      <c r="I22" s="16">
        <f t="shared" ref="I22" si="9">I7+I12+I17</f>
        <v>0</v>
      </c>
    </row>
    <row r="23" spans="1:9" x14ac:dyDescent="0.25">
      <c r="A23" s="67"/>
      <c r="B23" s="70"/>
      <c r="C23" s="10" t="s">
        <v>3</v>
      </c>
      <c r="D23" s="27">
        <f t="shared" si="7"/>
        <v>14908.9</v>
      </c>
      <c r="E23" s="16"/>
      <c r="F23" s="16"/>
      <c r="G23" s="34">
        <f>G8+G13+G18</f>
        <v>8046</v>
      </c>
      <c r="H23" s="16">
        <f t="shared" si="8"/>
        <v>6862.9</v>
      </c>
      <c r="I23" s="16">
        <f t="shared" ref="I23" si="10">I8+I13+I18</f>
        <v>0</v>
      </c>
    </row>
    <row r="24" spans="1:9" ht="31.5" x14ac:dyDescent="0.25">
      <c r="A24" s="68"/>
      <c r="B24" s="71"/>
      <c r="C24" s="10" t="s">
        <v>4</v>
      </c>
      <c r="D24" s="12">
        <f t="shared" si="7"/>
        <v>0</v>
      </c>
      <c r="E24" s="16"/>
      <c r="F24" s="16"/>
      <c r="G24" s="16"/>
      <c r="H24" s="16"/>
      <c r="I24" s="16"/>
    </row>
  </sheetData>
  <mergeCells count="12">
    <mergeCell ref="A20:A24"/>
    <mergeCell ref="B20:B24"/>
    <mergeCell ref="A2:A3"/>
    <mergeCell ref="B2:B3"/>
    <mergeCell ref="D2:D3"/>
    <mergeCell ref="A15:A19"/>
    <mergeCell ref="B15:B19"/>
    <mergeCell ref="E2:I2"/>
    <mergeCell ref="A5:A9"/>
    <mergeCell ref="B5:B9"/>
    <mergeCell ref="A10:A14"/>
    <mergeCell ref="B10:B14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Общая</vt:lpstr>
      <vt:lpstr>МФХ</vt:lpstr>
      <vt:lpstr>основные</vt:lpstr>
      <vt:lpstr>комплексное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Зимовец</dc:creator>
  <cp:lastModifiedBy>Марина В. Зимовец</cp:lastModifiedBy>
  <cp:lastPrinted>2021-02-26T11:49:17Z</cp:lastPrinted>
  <dcterms:created xsi:type="dcterms:W3CDTF">2018-01-31T05:53:05Z</dcterms:created>
  <dcterms:modified xsi:type="dcterms:W3CDTF">2021-02-26T11:51:34Z</dcterms:modified>
</cp:coreProperties>
</file>